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475" yWindow="15" windowWidth="23250" windowHeight="1275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(2)'!$A$1:$T$221</definedName>
  </definedNames>
  <calcPr calcId="124519"/>
</workbook>
</file>

<file path=xl/calcChain.xml><?xml version="1.0" encoding="utf-8"?>
<calcChain xmlns="http://schemas.openxmlformats.org/spreadsheetml/2006/main">
  <c r="O20" i="2"/>
  <c r="Q182"/>
  <c r="E200"/>
  <c r="E180"/>
  <c r="R145"/>
  <c r="Q20" l="1"/>
  <c r="Q161"/>
  <c r="Q160" s="1"/>
  <c r="Q129"/>
  <c r="Q162"/>
  <c r="L213"/>
  <c r="L207"/>
  <c r="L206" s="1"/>
  <c r="L201"/>
  <c r="L190"/>
  <c r="L189" s="1"/>
  <c r="L186"/>
  <c r="L184"/>
  <c r="L179"/>
  <c r="L178" s="1"/>
  <c r="L25" s="1"/>
  <c r="L176"/>
  <c r="L174"/>
  <c r="L173" s="1"/>
  <c r="L24" s="1"/>
  <c r="L171"/>
  <c r="L170"/>
  <c r="L168"/>
  <c r="L167" s="1"/>
  <c r="L165"/>
  <c r="L163"/>
  <c r="L161"/>
  <c r="L160" s="1"/>
  <c r="L158"/>
  <c r="L156"/>
  <c r="L154"/>
  <c r="L152"/>
  <c r="L149" s="1"/>
  <c r="L150"/>
  <c r="L147"/>
  <c r="L129"/>
  <c r="L128" s="1"/>
  <c r="L127" s="1"/>
  <c r="L87"/>
  <c r="L75"/>
  <c r="L74" s="1"/>
  <c r="L71" s="1"/>
  <c r="L72"/>
  <c r="L68"/>
  <c r="L67"/>
  <c r="L65"/>
  <c r="L64" s="1"/>
  <c r="L62"/>
  <c r="L60"/>
  <c r="L58"/>
  <c r="L57" s="1"/>
  <c r="L55"/>
  <c r="L53"/>
  <c r="L51"/>
  <c r="L50" s="1"/>
  <c r="L49" s="1"/>
  <c r="L47"/>
  <c r="L45"/>
  <c r="L44" s="1"/>
  <c r="L42"/>
  <c r="L38"/>
  <c r="L37"/>
  <c r="L34"/>
  <c r="L31" s="1"/>
  <c r="L30" s="1"/>
  <c r="L32"/>
  <c r="L26"/>
  <c r="S36"/>
  <c r="S35"/>
  <c r="S34"/>
  <c r="S33"/>
  <c r="S32"/>
  <c r="S31"/>
  <c r="P161"/>
  <c r="O161"/>
  <c r="N161"/>
  <c r="M161"/>
  <c r="K161"/>
  <c r="J161"/>
  <c r="I161"/>
  <c r="R36"/>
  <c r="R35"/>
  <c r="L20" l="1"/>
  <c r="L21"/>
  <c r="L29"/>
  <c r="L22" s="1"/>
  <c r="L70"/>
  <c r="L23" s="1"/>
  <c r="L188"/>
  <c r="L27" s="1"/>
  <c r="R33"/>
  <c r="L19" l="1"/>
  <c r="L28" s="1"/>
  <c r="Q36"/>
  <c r="Q35"/>
  <c r="Q33"/>
  <c r="H79" l="1"/>
  <c r="G150" l="1"/>
  <c r="R34"/>
  <c r="Q34"/>
  <c r="R32"/>
  <c r="H216"/>
  <c r="H215"/>
  <c r="H214"/>
  <c r="H212"/>
  <c r="H211"/>
  <c r="H210"/>
  <c r="H209"/>
  <c r="H208"/>
  <c r="H205"/>
  <c r="H204"/>
  <c r="H203"/>
  <c r="H202"/>
  <c r="H200"/>
  <c r="H199"/>
  <c r="H198"/>
  <c r="H197"/>
  <c r="H196"/>
  <c r="H195"/>
  <c r="H194"/>
  <c r="H193"/>
  <c r="H192"/>
  <c r="H191"/>
  <c r="H187"/>
  <c r="H185"/>
  <c r="H184"/>
  <c r="H183"/>
  <c r="H182"/>
  <c r="H181"/>
  <c r="H180"/>
  <c r="H177"/>
  <c r="H175"/>
  <c r="H172"/>
  <c r="H169"/>
  <c r="H166"/>
  <c r="H165"/>
  <c r="H164"/>
  <c r="H162"/>
  <c r="H159"/>
  <c r="H157"/>
  <c r="H155"/>
  <c r="H153"/>
  <c r="H151"/>
  <c r="H148"/>
  <c r="H146"/>
  <c r="H145"/>
  <c r="H144"/>
  <c r="H143"/>
  <c r="H142"/>
  <c r="H141"/>
  <c r="H140"/>
  <c r="R140" s="1"/>
  <c r="S140" s="1"/>
  <c r="H139"/>
  <c r="H138"/>
  <c r="H137"/>
  <c r="H136"/>
  <c r="H135"/>
  <c r="H134"/>
  <c r="H133"/>
  <c r="H132"/>
  <c r="H131"/>
  <c r="H130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6"/>
  <c r="H85"/>
  <c r="H84"/>
  <c r="H83"/>
  <c r="H82"/>
  <c r="H81"/>
  <c r="H80"/>
  <c r="H78"/>
  <c r="H77"/>
  <c r="H76"/>
  <c r="H73"/>
  <c r="H69"/>
  <c r="H66"/>
  <c r="H63"/>
  <c r="H62"/>
  <c r="H61"/>
  <c r="H59"/>
  <c r="H58"/>
  <c r="H56"/>
  <c r="H54"/>
  <c r="H52"/>
  <c r="H48"/>
  <c r="H46"/>
  <c r="H43"/>
  <c r="H41"/>
  <c r="H40"/>
  <c r="H39"/>
  <c r="H34"/>
  <c r="H31" s="1"/>
  <c r="H32"/>
  <c r="G216"/>
  <c r="G215"/>
  <c r="G214"/>
  <c r="G212"/>
  <c r="G211"/>
  <c r="G210"/>
  <c r="G209"/>
  <c r="G208"/>
  <c r="G205"/>
  <c r="G204"/>
  <c r="G201" s="1"/>
  <c r="G203"/>
  <c r="G202"/>
  <c r="G200"/>
  <c r="G199"/>
  <c r="G198"/>
  <c r="G197"/>
  <c r="G196"/>
  <c r="G195"/>
  <c r="G194"/>
  <c r="G193"/>
  <c r="G192"/>
  <c r="G191"/>
  <c r="G187"/>
  <c r="G185"/>
  <c r="G183"/>
  <c r="G182"/>
  <c r="G181"/>
  <c r="G180"/>
  <c r="G177"/>
  <c r="G176" s="1"/>
  <c r="G175"/>
  <c r="G174" s="1"/>
  <c r="G172"/>
  <c r="G171" s="1"/>
  <c r="G169"/>
  <c r="G166"/>
  <c r="G164"/>
  <c r="G162"/>
  <c r="G161" s="1"/>
  <c r="G159"/>
  <c r="G158" s="1"/>
  <c r="G157"/>
  <c r="G155"/>
  <c r="G153"/>
  <c r="G151"/>
  <c r="G148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6"/>
  <c r="G85"/>
  <c r="G84"/>
  <c r="G83"/>
  <c r="G82"/>
  <c r="G81"/>
  <c r="G80"/>
  <c r="G79"/>
  <c r="G75" s="1"/>
  <c r="G78"/>
  <c r="G77"/>
  <c r="G76"/>
  <c r="G73"/>
  <c r="G72" s="1"/>
  <c r="G69"/>
  <c r="G66"/>
  <c r="G65" s="1"/>
  <c r="G63"/>
  <c r="G61"/>
  <c r="G60" s="1"/>
  <c r="G59"/>
  <c r="G56"/>
  <c r="G55" s="1"/>
  <c r="G54"/>
  <c r="G52"/>
  <c r="G48"/>
  <c r="G46"/>
  <c r="G42"/>
  <c r="G43"/>
  <c r="G41"/>
  <c r="G40"/>
  <c r="G38" s="1"/>
  <c r="G37" s="1"/>
  <c r="G39"/>
  <c r="G213"/>
  <c r="G207"/>
  <c r="G186"/>
  <c r="G184"/>
  <c r="G179"/>
  <c r="G170"/>
  <c r="G168"/>
  <c r="G165"/>
  <c r="G163"/>
  <c r="G160"/>
  <c r="G156"/>
  <c r="G154"/>
  <c r="G152"/>
  <c r="G147"/>
  <c r="G68"/>
  <c r="G67" s="1"/>
  <c r="G62"/>
  <c r="G58"/>
  <c r="G53"/>
  <c r="G51"/>
  <c r="G47"/>
  <c r="G45"/>
  <c r="G34"/>
  <c r="G31" s="1"/>
  <c r="G32"/>
  <c r="G26"/>
  <c r="O213"/>
  <c r="O207"/>
  <c r="O206" s="1"/>
  <c r="O201"/>
  <c r="O190"/>
  <c r="O189" s="1"/>
  <c r="O186"/>
  <c r="O184"/>
  <c r="O179"/>
  <c r="O178" s="1"/>
  <c r="O25" s="1"/>
  <c r="O176"/>
  <c r="O174"/>
  <c r="O173" s="1"/>
  <c r="O24" s="1"/>
  <c r="O171"/>
  <c r="O170"/>
  <c r="O167" s="1"/>
  <c r="O168"/>
  <c r="O165"/>
  <c r="O163"/>
  <c r="O160"/>
  <c r="O158"/>
  <c r="O156"/>
  <c r="O154"/>
  <c r="O152"/>
  <c r="O150"/>
  <c r="O147"/>
  <c r="O129"/>
  <c r="O128" s="1"/>
  <c r="O127" s="1"/>
  <c r="O87"/>
  <c r="O75"/>
  <c r="O74" s="1"/>
  <c r="O71" s="1"/>
  <c r="O72"/>
  <c r="O68"/>
  <c r="O67" s="1"/>
  <c r="O65"/>
  <c r="O64" s="1"/>
  <c r="O62"/>
  <c r="O60"/>
  <c r="O58"/>
  <c r="O57" s="1"/>
  <c r="O55"/>
  <c r="O53"/>
  <c r="O51"/>
  <c r="O50" s="1"/>
  <c r="O49" s="1"/>
  <c r="O47"/>
  <c r="O45"/>
  <c r="O44" s="1"/>
  <c r="O42"/>
  <c r="O38"/>
  <c r="O37"/>
  <c r="O34"/>
  <c r="O31" s="1"/>
  <c r="O30" s="1"/>
  <c r="O29" s="1"/>
  <c r="O22" s="1"/>
  <c r="O32"/>
  <c r="O26"/>
  <c r="M213"/>
  <c r="M207"/>
  <c r="M206" s="1"/>
  <c r="M201"/>
  <c r="M190"/>
  <c r="M189" s="1"/>
  <c r="M186"/>
  <c r="M184"/>
  <c r="M179"/>
  <c r="M178" s="1"/>
  <c r="M25" s="1"/>
  <c r="M176"/>
  <c r="M174"/>
  <c r="M173" s="1"/>
  <c r="M24" s="1"/>
  <c r="M171"/>
  <c r="M170"/>
  <c r="M168"/>
  <c r="M167" s="1"/>
  <c r="M165"/>
  <c r="M163"/>
  <c r="M160"/>
  <c r="M158"/>
  <c r="M156"/>
  <c r="M154"/>
  <c r="M152"/>
  <c r="M150"/>
  <c r="M149" s="1"/>
  <c r="M147"/>
  <c r="M129"/>
  <c r="M128" s="1"/>
  <c r="M127" s="1"/>
  <c r="M87"/>
  <c r="M75"/>
  <c r="M72"/>
  <c r="M68"/>
  <c r="M67"/>
  <c r="M65"/>
  <c r="M64" s="1"/>
  <c r="M62"/>
  <c r="M60"/>
  <c r="M58"/>
  <c r="M57" s="1"/>
  <c r="M55"/>
  <c r="M53"/>
  <c r="M51"/>
  <c r="M50" s="1"/>
  <c r="M49" s="1"/>
  <c r="M47"/>
  <c r="M45"/>
  <c r="M44" s="1"/>
  <c r="M42"/>
  <c r="M38"/>
  <c r="M37"/>
  <c r="M34"/>
  <c r="M32"/>
  <c r="M31"/>
  <c r="M30"/>
  <c r="M26"/>
  <c r="P213"/>
  <c r="P207"/>
  <c r="P206" s="1"/>
  <c r="P201"/>
  <c r="P190"/>
  <c r="P189" s="1"/>
  <c r="P186"/>
  <c r="P184"/>
  <c r="P179"/>
  <c r="P178" s="1"/>
  <c r="P25" s="1"/>
  <c r="P176"/>
  <c r="P174"/>
  <c r="P173"/>
  <c r="P171"/>
  <c r="P170"/>
  <c r="P167" s="1"/>
  <c r="P168"/>
  <c r="P165"/>
  <c r="P163"/>
  <c r="P160"/>
  <c r="P158"/>
  <c r="P156"/>
  <c r="P154"/>
  <c r="P152"/>
  <c r="P150"/>
  <c r="P147"/>
  <c r="P129"/>
  <c r="P20" s="1"/>
  <c r="P87"/>
  <c r="P74" s="1"/>
  <c r="P71" s="1"/>
  <c r="P75"/>
  <c r="P72"/>
  <c r="P68"/>
  <c r="P67" s="1"/>
  <c r="P65"/>
  <c r="P62"/>
  <c r="P60"/>
  <c r="P58"/>
  <c r="P57" s="1"/>
  <c r="P55"/>
  <c r="P53"/>
  <c r="P51"/>
  <c r="P50" s="1"/>
  <c r="P49" s="1"/>
  <c r="P47"/>
  <c r="P45"/>
  <c r="P44" s="1"/>
  <c r="P42"/>
  <c r="P38"/>
  <c r="P37"/>
  <c r="P34"/>
  <c r="P32"/>
  <c r="P31" s="1"/>
  <c r="P30" s="1"/>
  <c r="P26"/>
  <c r="P24"/>
  <c r="N213"/>
  <c r="N207"/>
  <c r="N206" s="1"/>
  <c r="N201"/>
  <c r="N190"/>
  <c r="N189" s="1"/>
  <c r="N186"/>
  <c r="N184"/>
  <c r="N179"/>
  <c r="N178" s="1"/>
  <c r="N25" s="1"/>
  <c r="N176"/>
  <c r="N174"/>
  <c r="N173" s="1"/>
  <c r="N24" s="1"/>
  <c r="N171"/>
  <c r="N170"/>
  <c r="N168"/>
  <c r="N167" s="1"/>
  <c r="N165"/>
  <c r="N163"/>
  <c r="N160"/>
  <c r="N158"/>
  <c r="N156"/>
  <c r="N154"/>
  <c r="N152"/>
  <c r="N150"/>
  <c r="N149" s="1"/>
  <c r="N147"/>
  <c r="N129"/>
  <c r="N128" s="1"/>
  <c r="N127" s="1"/>
  <c r="N87"/>
  <c r="N75"/>
  <c r="N74" s="1"/>
  <c r="N71" s="1"/>
  <c r="N72"/>
  <c r="N68"/>
  <c r="N67" s="1"/>
  <c r="N64" s="1"/>
  <c r="N65"/>
  <c r="N62"/>
  <c r="N60"/>
  <c r="N58"/>
  <c r="N57"/>
  <c r="N55"/>
  <c r="N53"/>
  <c r="N51"/>
  <c r="N50"/>
  <c r="N49" s="1"/>
  <c r="N47"/>
  <c r="N45"/>
  <c r="N44"/>
  <c r="N42"/>
  <c r="N38"/>
  <c r="N37"/>
  <c r="N34"/>
  <c r="N32"/>
  <c r="N31" s="1"/>
  <c r="N30" s="1"/>
  <c r="N29" s="1"/>
  <c r="N22" s="1"/>
  <c r="N26"/>
  <c r="N21"/>
  <c r="K213"/>
  <c r="K207"/>
  <c r="K206" s="1"/>
  <c r="K201"/>
  <c r="K190"/>
  <c r="K189" s="1"/>
  <c r="K186"/>
  <c r="K184"/>
  <c r="K179"/>
  <c r="K178" s="1"/>
  <c r="K25" s="1"/>
  <c r="K176"/>
  <c r="K174"/>
  <c r="K173"/>
  <c r="K171"/>
  <c r="K170"/>
  <c r="K168"/>
  <c r="K167"/>
  <c r="K165"/>
  <c r="K163"/>
  <c r="K160"/>
  <c r="K158"/>
  <c r="K156"/>
  <c r="K154"/>
  <c r="K152"/>
  <c r="K150"/>
  <c r="K147"/>
  <c r="K129"/>
  <c r="K128" s="1"/>
  <c r="K127" s="1"/>
  <c r="K87"/>
  <c r="K75"/>
  <c r="K74" s="1"/>
  <c r="K71" s="1"/>
  <c r="K72"/>
  <c r="K68"/>
  <c r="K67" s="1"/>
  <c r="K64" s="1"/>
  <c r="K65"/>
  <c r="K62"/>
  <c r="K60"/>
  <c r="K58"/>
  <c r="K57"/>
  <c r="K55"/>
  <c r="K53"/>
  <c r="K51"/>
  <c r="K50"/>
  <c r="K49" s="1"/>
  <c r="K47"/>
  <c r="K45"/>
  <c r="K44"/>
  <c r="K42"/>
  <c r="K38"/>
  <c r="K37"/>
  <c r="K34"/>
  <c r="K32"/>
  <c r="K31" s="1"/>
  <c r="K30" s="1"/>
  <c r="K29" s="1"/>
  <c r="K22" s="1"/>
  <c r="K26"/>
  <c r="K24"/>
  <c r="K20"/>
  <c r="M21" l="1"/>
  <c r="G129"/>
  <c r="G128" s="1"/>
  <c r="G127" s="1"/>
  <c r="P128"/>
  <c r="P127" s="1"/>
  <c r="P70" s="1"/>
  <c r="P23" s="1"/>
  <c r="R79"/>
  <c r="S79" s="1"/>
  <c r="H129"/>
  <c r="H128" s="1"/>
  <c r="P21"/>
  <c r="N70"/>
  <c r="N23" s="1"/>
  <c r="R40"/>
  <c r="S40" s="1"/>
  <c r="Q40"/>
  <c r="H72"/>
  <c r="R73"/>
  <c r="Q73"/>
  <c r="Q72" s="1"/>
  <c r="R80"/>
  <c r="S80" s="1"/>
  <c r="Q80"/>
  <c r="R93"/>
  <c r="S93" s="1"/>
  <c r="Q93"/>
  <c r="R97"/>
  <c r="S97" s="1"/>
  <c r="Q97"/>
  <c r="R101"/>
  <c r="S101" s="1"/>
  <c r="Q101"/>
  <c r="R105"/>
  <c r="S105" s="1"/>
  <c r="R109"/>
  <c r="S109" s="1"/>
  <c r="Q109"/>
  <c r="R113"/>
  <c r="S113" s="1"/>
  <c r="Q113"/>
  <c r="R117"/>
  <c r="S117" s="1"/>
  <c r="R121"/>
  <c r="S121" s="1"/>
  <c r="Q121"/>
  <c r="R125"/>
  <c r="S125" s="1"/>
  <c r="Q125"/>
  <c r="R132"/>
  <c r="S132" s="1"/>
  <c r="Q132"/>
  <c r="R136"/>
  <c r="S136" s="1"/>
  <c r="Q136"/>
  <c r="R144"/>
  <c r="S144" s="1"/>
  <c r="Q144"/>
  <c r="R148"/>
  <c r="Q148"/>
  <c r="Q147" s="1"/>
  <c r="H156"/>
  <c r="R157"/>
  <c r="Q157"/>
  <c r="Q156" s="1"/>
  <c r="H163"/>
  <c r="R164"/>
  <c r="Q164"/>
  <c r="Q163" s="1"/>
  <c r="R169"/>
  <c r="Q169"/>
  <c r="Q168" s="1"/>
  <c r="R177"/>
  <c r="Q177"/>
  <c r="Q176" s="1"/>
  <c r="R183"/>
  <c r="S183" s="1"/>
  <c r="Q183"/>
  <c r="H190"/>
  <c r="R191"/>
  <c r="Q191"/>
  <c r="R195"/>
  <c r="S195" s="1"/>
  <c r="Q195"/>
  <c r="R199"/>
  <c r="S199" s="1"/>
  <c r="Q199"/>
  <c r="R204"/>
  <c r="S204" s="1"/>
  <c r="Q204"/>
  <c r="R210"/>
  <c r="S210" s="1"/>
  <c r="Q210"/>
  <c r="R215"/>
  <c r="S215" s="1"/>
  <c r="Q215"/>
  <c r="H55"/>
  <c r="R56"/>
  <c r="Q56"/>
  <c r="Q55" s="1"/>
  <c r="R89"/>
  <c r="S89" s="1"/>
  <c r="Q89"/>
  <c r="R39"/>
  <c r="Q39"/>
  <c r="R43"/>
  <c r="Q43"/>
  <c r="Q42" s="1"/>
  <c r="H53"/>
  <c r="R54"/>
  <c r="Q54"/>
  <c r="Q53" s="1"/>
  <c r="H60"/>
  <c r="R61"/>
  <c r="Q61"/>
  <c r="Q60" s="1"/>
  <c r="H68"/>
  <c r="R69"/>
  <c r="Q69"/>
  <c r="Q68" s="1"/>
  <c r="R78"/>
  <c r="S78" s="1"/>
  <c r="Q78"/>
  <c r="R83"/>
  <c r="S83" s="1"/>
  <c r="Q83"/>
  <c r="H87"/>
  <c r="R88"/>
  <c r="Q88"/>
  <c r="R92"/>
  <c r="S92" s="1"/>
  <c r="Q92"/>
  <c r="R96"/>
  <c r="S96" s="1"/>
  <c r="Q96"/>
  <c r="R100"/>
  <c r="S100" s="1"/>
  <c r="Q100"/>
  <c r="R104"/>
  <c r="S104" s="1"/>
  <c r="Q104"/>
  <c r="R108"/>
  <c r="S108" s="1"/>
  <c r="Q108"/>
  <c r="R112"/>
  <c r="S112" s="1"/>
  <c r="Q112"/>
  <c r="R116"/>
  <c r="S116" s="1"/>
  <c r="Q116"/>
  <c r="R120"/>
  <c r="S120" s="1"/>
  <c r="Q120"/>
  <c r="R124"/>
  <c r="S124" s="1"/>
  <c r="Q124"/>
  <c r="R131"/>
  <c r="S131" s="1"/>
  <c r="Q131"/>
  <c r="R135"/>
  <c r="S135" s="1"/>
  <c r="Q135"/>
  <c r="R139"/>
  <c r="S139" s="1"/>
  <c r="Q139"/>
  <c r="R143"/>
  <c r="S143" s="1"/>
  <c r="Q143"/>
  <c r="H154"/>
  <c r="R155"/>
  <c r="Q155"/>
  <c r="Q154" s="1"/>
  <c r="H161"/>
  <c r="H160" s="1"/>
  <c r="R162"/>
  <c r="Q149"/>
  <c r="R182"/>
  <c r="S182" s="1"/>
  <c r="H186"/>
  <c r="H26" s="1"/>
  <c r="R187"/>
  <c r="Q187"/>
  <c r="Q186" s="1"/>
  <c r="Q26" s="1"/>
  <c r="R194"/>
  <c r="S194" s="1"/>
  <c r="Q194"/>
  <c r="R198"/>
  <c r="S198" s="1"/>
  <c r="Q198"/>
  <c r="R203"/>
  <c r="S203" s="1"/>
  <c r="Q203"/>
  <c r="R209"/>
  <c r="S209" s="1"/>
  <c r="Q209"/>
  <c r="H213"/>
  <c r="R214"/>
  <c r="Q214"/>
  <c r="H147"/>
  <c r="H168"/>
  <c r="H176"/>
  <c r="H45"/>
  <c r="R46"/>
  <c r="Q46"/>
  <c r="Q45" s="1"/>
  <c r="R84"/>
  <c r="S84" s="1"/>
  <c r="Q84"/>
  <c r="H51"/>
  <c r="R52"/>
  <c r="Q52"/>
  <c r="Q51" s="1"/>
  <c r="R59"/>
  <c r="Q59"/>
  <c r="Q58" s="1"/>
  <c r="H65"/>
  <c r="R66"/>
  <c r="Q66"/>
  <c r="Q65" s="1"/>
  <c r="R77"/>
  <c r="S77" s="1"/>
  <c r="Q77"/>
  <c r="R82"/>
  <c r="S82" s="1"/>
  <c r="Q82"/>
  <c r="R86"/>
  <c r="S86" s="1"/>
  <c r="Q86"/>
  <c r="R91"/>
  <c r="S91" s="1"/>
  <c r="Q91"/>
  <c r="R95"/>
  <c r="S95" s="1"/>
  <c r="Q95"/>
  <c r="R99"/>
  <c r="S99" s="1"/>
  <c r="Q99"/>
  <c r="R103"/>
  <c r="S103" s="1"/>
  <c r="Q103"/>
  <c r="R107"/>
  <c r="S107" s="1"/>
  <c r="Q107"/>
  <c r="R111"/>
  <c r="S111" s="1"/>
  <c r="Q111"/>
  <c r="R115"/>
  <c r="S115" s="1"/>
  <c r="Q115"/>
  <c r="R119"/>
  <c r="S119" s="1"/>
  <c r="Q119"/>
  <c r="R123"/>
  <c r="S123" s="1"/>
  <c r="Q123"/>
  <c r="R130"/>
  <c r="Q130"/>
  <c r="R134"/>
  <c r="S134" s="1"/>
  <c r="Q134"/>
  <c r="R138"/>
  <c r="S138" s="1"/>
  <c r="R142"/>
  <c r="S142" s="1"/>
  <c r="Q142"/>
  <c r="R146"/>
  <c r="S146" s="1"/>
  <c r="H152"/>
  <c r="R153"/>
  <c r="Q153"/>
  <c r="Q152" s="1"/>
  <c r="R166"/>
  <c r="Q166"/>
  <c r="Q165" s="1"/>
  <c r="H174"/>
  <c r="H173" s="1"/>
  <c r="H24" s="1"/>
  <c r="R175"/>
  <c r="Q175"/>
  <c r="Q174" s="1"/>
  <c r="R181"/>
  <c r="S181" s="1"/>
  <c r="Q181"/>
  <c r="R185"/>
  <c r="Q185"/>
  <c r="Q184" s="1"/>
  <c r="R193"/>
  <c r="S193" s="1"/>
  <c r="Q193"/>
  <c r="R197"/>
  <c r="S197" s="1"/>
  <c r="Q197"/>
  <c r="H201"/>
  <c r="R202"/>
  <c r="Q202"/>
  <c r="H207"/>
  <c r="R208"/>
  <c r="Q208"/>
  <c r="R212"/>
  <c r="S212" s="1"/>
  <c r="Q212"/>
  <c r="H38"/>
  <c r="H37" s="1"/>
  <c r="H42"/>
  <c r="R41"/>
  <c r="S41" s="1"/>
  <c r="Q41"/>
  <c r="H47"/>
  <c r="R48"/>
  <c r="Q48"/>
  <c r="Q47" s="1"/>
  <c r="R63"/>
  <c r="Q63"/>
  <c r="Q62" s="1"/>
  <c r="R76"/>
  <c r="Q76"/>
  <c r="Q75" s="1"/>
  <c r="R81"/>
  <c r="S81" s="1"/>
  <c r="Q81"/>
  <c r="R85"/>
  <c r="S85" s="1"/>
  <c r="Q85"/>
  <c r="R90"/>
  <c r="S90" s="1"/>
  <c r="Q90"/>
  <c r="R94"/>
  <c r="S94" s="1"/>
  <c r="Q94"/>
  <c r="R98"/>
  <c r="S98" s="1"/>
  <c r="Q98"/>
  <c r="R102"/>
  <c r="S102" s="1"/>
  <c r="Q102"/>
  <c r="R106"/>
  <c r="S106" s="1"/>
  <c r="Q106"/>
  <c r="R110"/>
  <c r="S110" s="1"/>
  <c r="Q110"/>
  <c r="R114"/>
  <c r="S114" s="1"/>
  <c r="Q114"/>
  <c r="R118"/>
  <c r="S118" s="1"/>
  <c r="R122"/>
  <c r="S122" s="1"/>
  <c r="Q122"/>
  <c r="R126"/>
  <c r="S126" s="1"/>
  <c r="R133"/>
  <c r="S133" s="1"/>
  <c r="Q133"/>
  <c r="R137"/>
  <c r="S137" s="1"/>
  <c r="R141"/>
  <c r="S141" s="1"/>
  <c r="Q141"/>
  <c r="S145"/>
  <c r="Q145"/>
  <c r="R151"/>
  <c r="Q151"/>
  <c r="Q150" s="1"/>
  <c r="H158"/>
  <c r="R159"/>
  <c r="Q159"/>
  <c r="Q158" s="1"/>
  <c r="H170"/>
  <c r="H167" s="1"/>
  <c r="R172"/>
  <c r="Q170"/>
  <c r="Q167" s="1"/>
  <c r="H179"/>
  <c r="H178" s="1"/>
  <c r="H25" s="1"/>
  <c r="R180"/>
  <c r="Q179"/>
  <c r="R192"/>
  <c r="S192" s="1"/>
  <c r="Q192"/>
  <c r="R196"/>
  <c r="S196" s="1"/>
  <c r="Q196"/>
  <c r="R200"/>
  <c r="S200" s="1"/>
  <c r="R205"/>
  <c r="S205" s="1"/>
  <c r="Q205"/>
  <c r="R211"/>
  <c r="S211" s="1"/>
  <c r="Q211"/>
  <c r="R216"/>
  <c r="S216" s="1"/>
  <c r="Q216"/>
  <c r="H30"/>
  <c r="H150"/>
  <c r="K149"/>
  <c r="K70" s="1"/>
  <c r="K23" s="1"/>
  <c r="P149"/>
  <c r="O149"/>
  <c r="O70" s="1"/>
  <c r="O23" s="1"/>
  <c r="O19" s="1"/>
  <c r="O28" s="1"/>
  <c r="Q173"/>
  <c r="Q24" s="1"/>
  <c r="H75"/>
  <c r="Q57"/>
  <c r="Q50"/>
  <c r="Q44"/>
  <c r="N20"/>
  <c r="Q32"/>
  <c r="Q31" s="1"/>
  <c r="Q67"/>
  <c r="Q64" s="1"/>
  <c r="R31"/>
  <c r="O21"/>
  <c r="G167"/>
  <c r="G87"/>
  <c r="G74" s="1"/>
  <c r="G71" s="1"/>
  <c r="M74"/>
  <c r="M71" s="1"/>
  <c r="M70" s="1"/>
  <c r="M23" s="1"/>
  <c r="M20"/>
  <c r="H67"/>
  <c r="H50"/>
  <c r="H64"/>
  <c r="H189"/>
  <c r="H57"/>
  <c r="H44"/>
  <c r="H149"/>
  <c r="H206"/>
  <c r="H171"/>
  <c r="G190"/>
  <c r="G189" s="1"/>
  <c r="G178"/>
  <c r="G25" s="1"/>
  <c r="G173"/>
  <c r="G24" s="1"/>
  <c r="G149"/>
  <c r="G64"/>
  <c r="G57"/>
  <c r="G50"/>
  <c r="G44"/>
  <c r="G30"/>
  <c r="G206"/>
  <c r="O188"/>
  <c r="O27" s="1"/>
  <c r="M29"/>
  <c r="M22" s="1"/>
  <c r="M188"/>
  <c r="M27" s="1"/>
  <c r="P64"/>
  <c r="P29" s="1"/>
  <c r="P22" s="1"/>
  <c r="P188"/>
  <c r="P27" s="1"/>
  <c r="N188"/>
  <c r="N27" s="1"/>
  <c r="K21"/>
  <c r="K188"/>
  <c r="K27" s="1"/>
  <c r="I190"/>
  <c r="I189" s="1"/>
  <c r="I188" s="1"/>
  <c r="I27" s="1"/>
  <c r="J190"/>
  <c r="J213"/>
  <c r="J207"/>
  <c r="J206" s="1"/>
  <c r="J201"/>
  <c r="J186"/>
  <c r="J184"/>
  <c r="J179"/>
  <c r="J178" s="1"/>
  <c r="J25" s="1"/>
  <c r="J176"/>
  <c r="J174"/>
  <c r="J173"/>
  <c r="J171"/>
  <c r="J170"/>
  <c r="J168"/>
  <c r="J167"/>
  <c r="J165"/>
  <c r="J163"/>
  <c r="J160"/>
  <c r="J158"/>
  <c r="J156"/>
  <c r="J154"/>
  <c r="J152"/>
  <c r="J150"/>
  <c r="J147"/>
  <c r="J129"/>
  <c r="J128" s="1"/>
  <c r="J127" s="1"/>
  <c r="J87"/>
  <c r="J75"/>
  <c r="J72"/>
  <c r="J68"/>
  <c r="J67" s="1"/>
  <c r="J65"/>
  <c r="J62"/>
  <c r="J60"/>
  <c r="J58"/>
  <c r="J57" s="1"/>
  <c r="J55"/>
  <c r="J53"/>
  <c r="J51"/>
  <c r="J50" s="1"/>
  <c r="J49" s="1"/>
  <c r="J47"/>
  <c r="J45"/>
  <c r="J44" s="1"/>
  <c r="J42"/>
  <c r="J38"/>
  <c r="J37"/>
  <c r="J34"/>
  <c r="J32"/>
  <c r="J31" s="1"/>
  <c r="J30" s="1"/>
  <c r="J26"/>
  <c r="J24"/>
  <c r="I213"/>
  <c r="I207"/>
  <c r="I206"/>
  <c r="I201"/>
  <c r="I186"/>
  <c r="I184"/>
  <c r="I179"/>
  <c r="I178"/>
  <c r="I176"/>
  <c r="I174"/>
  <c r="I173" s="1"/>
  <c r="I24" s="1"/>
  <c r="I171"/>
  <c r="I170"/>
  <c r="I168"/>
  <c r="I167" s="1"/>
  <c r="I165"/>
  <c r="I163"/>
  <c r="I160"/>
  <c r="I149" s="1"/>
  <c r="I158"/>
  <c r="I156"/>
  <c r="I154"/>
  <c r="I152"/>
  <c r="I150"/>
  <c r="I147"/>
  <c r="I129"/>
  <c r="I128" s="1"/>
  <c r="I127" s="1"/>
  <c r="I87"/>
  <c r="I75"/>
  <c r="I74" s="1"/>
  <c r="I71" s="1"/>
  <c r="I72"/>
  <c r="I68"/>
  <c r="I67"/>
  <c r="I65"/>
  <c r="I64" s="1"/>
  <c r="I62"/>
  <c r="I60"/>
  <c r="I58"/>
  <c r="I57" s="1"/>
  <c r="I55"/>
  <c r="I53"/>
  <c r="I51"/>
  <c r="I50" s="1"/>
  <c r="I49" s="1"/>
  <c r="I47"/>
  <c r="I45"/>
  <c r="I44" s="1"/>
  <c r="I42"/>
  <c r="I38"/>
  <c r="I37" s="1"/>
  <c r="I34"/>
  <c r="I32"/>
  <c r="I31"/>
  <c r="I26"/>
  <c r="I25"/>
  <c r="E190"/>
  <c r="E189" s="1"/>
  <c r="E188" s="1"/>
  <c r="E27" s="1"/>
  <c r="E179"/>
  <c r="E178" s="1"/>
  <c r="E25" s="1"/>
  <c r="E160"/>
  <c r="E161"/>
  <c r="E213"/>
  <c r="E207"/>
  <c r="E206" s="1"/>
  <c r="E201"/>
  <c r="E186"/>
  <c r="E184"/>
  <c r="E176"/>
  <c r="E174"/>
  <c r="E173"/>
  <c r="E24" s="1"/>
  <c r="E171"/>
  <c r="E170" s="1"/>
  <c r="E167" s="1"/>
  <c r="E168"/>
  <c r="E165"/>
  <c r="E163"/>
  <c r="E158"/>
  <c r="E156"/>
  <c r="E154"/>
  <c r="E152"/>
  <c r="E150"/>
  <c r="E147"/>
  <c r="E129"/>
  <c r="E128" s="1"/>
  <c r="E127" s="1"/>
  <c r="E87"/>
  <c r="E75"/>
  <c r="E72"/>
  <c r="E68"/>
  <c r="E67" s="1"/>
  <c r="E64" s="1"/>
  <c r="E65"/>
  <c r="E62"/>
  <c r="E60"/>
  <c r="E58"/>
  <c r="E57"/>
  <c r="E55"/>
  <c r="E53"/>
  <c r="E51"/>
  <c r="E50"/>
  <c r="E49" s="1"/>
  <c r="E47"/>
  <c r="E45"/>
  <c r="E44"/>
  <c r="E42"/>
  <c r="E38"/>
  <c r="E37" s="1"/>
  <c r="E34"/>
  <c r="E32"/>
  <c r="E31" s="1"/>
  <c r="E26"/>
  <c r="Q178" l="1"/>
  <c r="Q25" s="1"/>
  <c r="Q21"/>
  <c r="G20"/>
  <c r="G21"/>
  <c r="Q171"/>
  <c r="H20"/>
  <c r="Q128"/>
  <c r="Q127" s="1"/>
  <c r="H127"/>
  <c r="H21"/>
  <c r="P19"/>
  <c r="P28" s="1"/>
  <c r="N19"/>
  <c r="N28" s="1"/>
  <c r="S172"/>
  <c r="R171"/>
  <c r="S171" s="1"/>
  <c r="R170"/>
  <c r="S170" s="1"/>
  <c r="S76"/>
  <c r="R75"/>
  <c r="S48"/>
  <c r="R47"/>
  <c r="S47" s="1"/>
  <c r="S202"/>
  <c r="R201"/>
  <c r="S201" s="1"/>
  <c r="S153"/>
  <c r="R152"/>
  <c r="S152" s="1"/>
  <c r="S59"/>
  <c r="R58"/>
  <c r="S58" s="1"/>
  <c r="S187"/>
  <c r="R186"/>
  <c r="S155"/>
  <c r="R154"/>
  <c r="S154" s="1"/>
  <c r="S61"/>
  <c r="R60"/>
  <c r="S39"/>
  <c r="R38"/>
  <c r="S56"/>
  <c r="R55"/>
  <c r="S55" s="1"/>
  <c r="S169"/>
  <c r="R168"/>
  <c r="S148"/>
  <c r="R147"/>
  <c r="S147" s="1"/>
  <c r="S73"/>
  <c r="R72"/>
  <c r="S72" s="1"/>
  <c r="Q207"/>
  <c r="Q206" s="1"/>
  <c r="Q213"/>
  <c r="Q87"/>
  <c r="Q74" s="1"/>
  <c r="Q71" s="1"/>
  <c r="Q190"/>
  <c r="S159"/>
  <c r="R158"/>
  <c r="S158" s="1"/>
  <c r="S185"/>
  <c r="R184"/>
  <c r="S184" s="1"/>
  <c r="S175"/>
  <c r="R174"/>
  <c r="S130"/>
  <c r="R129"/>
  <c r="S46"/>
  <c r="R45"/>
  <c r="S54"/>
  <c r="R53"/>
  <c r="S53" s="1"/>
  <c r="Q201"/>
  <c r="Q38"/>
  <c r="Q37" s="1"/>
  <c r="S151"/>
  <c r="R150"/>
  <c r="S63"/>
  <c r="R62"/>
  <c r="S62" s="1"/>
  <c r="S166"/>
  <c r="R165"/>
  <c r="S165" s="1"/>
  <c r="S52"/>
  <c r="R51"/>
  <c r="S43"/>
  <c r="R42"/>
  <c r="S42" s="1"/>
  <c r="S177"/>
  <c r="R176"/>
  <c r="S176" s="1"/>
  <c r="S164"/>
  <c r="R163"/>
  <c r="S163" s="1"/>
  <c r="Q30"/>
  <c r="S180"/>
  <c r="R179"/>
  <c r="S208"/>
  <c r="R207"/>
  <c r="S66"/>
  <c r="R65"/>
  <c r="S214"/>
  <c r="R213"/>
  <c r="S213" s="1"/>
  <c r="S162"/>
  <c r="R161"/>
  <c r="S88"/>
  <c r="R87"/>
  <c r="S87" s="1"/>
  <c r="S69"/>
  <c r="R68"/>
  <c r="S191"/>
  <c r="R190"/>
  <c r="S157"/>
  <c r="R156"/>
  <c r="S156" s="1"/>
  <c r="J149"/>
  <c r="K19"/>
  <c r="K28" s="1"/>
  <c r="H74"/>
  <c r="H71" s="1"/>
  <c r="Q49"/>
  <c r="Q29" s="1"/>
  <c r="Q22" s="1"/>
  <c r="J74"/>
  <c r="J71" s="1"/>
  <c r="J70" s="1"/>
  <c r="M19"/>
  <c r="M28" s="1"/>
  <c r="H49"/>
  <c r="H29" s="1"/>
  <c r="H22" s="1"/>
  <c r="H188"/>
  <c r="H27" s="1"/>
  <c r="G188"/>
  <c r="G27" s="1"/>
  <c r="G49"/>
  <c r="G29" s="1"/>
  <c r="G22" s="1"/>
  <c r="J20"/>
  <c r="J189"/>
  <c r="J188" s="1"/>
  <c r="J27" s="1"/>
  <c r="I20"/>
  <c r="J64"/>
  <c r="J29" s="1"/>
  <c r="J22" s="1"/>
  <c r="J21"/>
  <c r="I70"/>
  <c r="I23" s="1"/>
  <c r="I30"/>
  <c r="I29" s="1"/>
  <c r="I22" s="1"/>
  <c r="I21"/>
  <c r="E21"/>
  <c r="E74"/>
  <c r="E71" s="1"/>
  <c r="E70" s="1"/>
  <c r="E23" s="1"/>
  <c r="E30"/>
  <c r="E29" s="1"/>
  <c r="E22" s="1"/>
  <c r="E20"/>
  <c r="F213"/>
  <c r="F207"/>
  <c r="F206" s="1"/>
  <c r="F201"/>
  <c r="F190"/>
  <c r="F189" s="1"/>
  <c r="F186"/>
  <c r="F184"/>
  <c r="F179"/>
  <c r="F176"/>
  <c r="F174"/>
  <c r="F173" s="1"/>
  <c r="F24" s="1"/>
  <c r="F171"/>
  <c r="F170" s="1"/>
  <c r="F168"/>
  <c r="F165"/>
  <c r="F163"/>
  <c r="F161"/>
  <c r="F160" s="1"/>
  <c r="F149" s="1"/>
  <c r="F158"/>
  <c r="F156"/>
  <c r="F154"/>
  <c r="F152"/>
  <c r="F150"/>
  <c r="F147"/>
  <c r="F129"/>
  <c r="F128" s="1"/>
  <c r="F127" s="1"/>
  <c r="F87"/>
  <c r="F75"/>
  <c r="F72"/>
  <c r="F68"/>
  <c r="F67"/>
  <c r="F65"/>
  <c r="F64" s="1"/>
  <c r="F62"/>
  <c r="F60"/>
  <c r="F58"/>
  <c r="F57" s="1"/>
  <c r="F55"/>
  <c r="F53"/>
  <c r="F51"/>
  <c r="F50" s="1"/>
  <c r="F47"/>
  <c r="F45"/>
  <c r="F44" s="1"/>
  <c r="F42"/>
  <c r="F38"/>
  <c r="F37"/>
  <c r="F34"/>
  <c r="F32"/>
  <c r="F31"/>
  <c r="F30"/>
  <c r="F26"/>
  <c r="D213"/>
  <c r="D207"/>
  <c r="D206" s="1"/>
  <c r="D201"/>
  <c r="D190"/>
  <c r="D189"/>
  <c r="D188" s="1"/>
  <c r="D27" s="1"/>
  <c r="D186"/>
  <c r="D184"/>
  <c r="D179"/>
  <c r="D178" s="1"/>
  <c r="D25" s="1"/>
  <c r="D176"/>
  <c r="D174"/>
  <c r="D173"/>
  <c r="D171"/>
  <c r="D170"/>
  <c r="D168"/>
  <c r="D167"/>
  <c r="D165"/>
  <c r="D163"/>
  <c r="D161"/>
  <c r="D160"/>
  <c r="D158"/>
  <c r="D156"/>
  <c r="D154"/>
  <c r="D152"/>
  <c r="D149" s="1"/>
  <c r="D150"/>
  <c r="D147"/>
  <c r="D129"/>
  <c r="D128" s="1"/>
  <c r="D127" s="1"/>
  <c r="D87"/>
  <c r="D75"/>
  <c r="D74" s="1"/>
  <c r="D72"/>
  <c r="D71" s="1"/>
  <c r="D70" s="1"/>
  <c r="D23" s="1"/>
  <c r="D68"/>
  <c r="D67"/>
  <c r="D65"/>
  <c r="D64"/>
  <c r="D62"/>
  <c r="D60"/>
  <c r="D58"/>
  <c r="D57"/>
  <c r="D55"/>
  <c r="D53"/>
  <c r="D51"/>
  <c r="D50"/>
  <c r="D49" s="1"/>
  <c r="D47"/>
  <c r="D45"/>
  <c r="D44"/>
  <c r="D42"/>
  <c r="D38"/>
  <c r="D37" s="1"/>
  <c r="D34"/>
  <c r="D31" s="1"/>
  <c r="D30" s="1"/>
  <c r="D32"/>
  <c r="D26"/>
  <c r="D24"/>
  <c r="D21"/>
  <c r="B18"/>
  <c r="C18" s="1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F21" l="1"/>
  <c r="F167"/>
  <c r="R20"/>
  <c r="S20" s="1"/>
  <c r="F74"/>
  <c r="F71" s="1"/>
  <c r="F20"/>
  <c r="Q70"/>
  <c r="Q23" s="1"/>
  <c r="R67"/>
  <c r="S67" s="1"/>
  <c r="S68"/>
  <c r="S161"/>
  <c r="R160"/>
  <c r="S160" s="1"/>
  <c r="S65"/>
  <c r="R64"/>
  <c r="S64" s="1"/>
  <c r="R178"/>
  <c r="S179"/>
  <c r="S150"/>
  <c r="R149"/>
  <c r="S149" s="1"/>
  <c r="R128"/>
  <c r="S129"/>
  <c r="S168"/>
  <c r="R167"/>
  <c r="S167" s="1"/>
  <c r="R37"/>
  <c r="S38"/>
  <c r="R21"/>
  <c r="S21" s="1"/>
  <c r="S75"/>
  <c r="R74"/>
  <c r="Q189"/>
  <c r="Q188" s="1"/>
  <c r="Q27" s="1"/>
  <c r="S190"/>
  <c r="R189"/>
  <c r="S207"/>
  <c r="R206"/>
  <c r="S206" s="1"/>
  <c r="S51"/>
  <c r="R50"/>
  <c r="S45"/>
  <c r="R44"/>
  <c r="S44" s="1"/>
  <c r="S174"/>
  <c r="R173"/>
  <c r="R57"/>
  <c r="S57" s="1"/>
  <c r="S60"/>
  <c r="R26"/>
  <c r="S26" s="1"/>
  <c r="S186"/>
  <c r="G70"/>
  <c r="G23" s="1"/>
  <c r="G19" s="1"/>
  <c r="G28" s="1"/>
  <c r="F178"/>
  <c r="F25" s="1"/>
  <c r="J23"/>
  <c r="J19" s="1"/>
  <c r="J28" s="1"/>
  <c r="H70"/>
  <c r="I19"/>
  <c r="I28" s="1"/>
  <c r="E19"/>
  <c r="E28" s="1"/>
  <c r="F49"/>
  <c r="F29" s="1"/>
  <c r="F22" s="1"/>
  <c r="F188"/>
  <c r="F27" s="1"/>
  <c r="D29"/>
  <c r="D22" s="1"/>
  <c r="D19" s="1"/>
  <c r="D28" s="1"/>
  <c r="D20"/>
  <c r="F70" l="1"/>
  <c r="F23" s="1"/>
  <c r="F19" s="1"/>
  <c r="F28" s="1"/>
  <c r="Q19"/>
  <c r="Q28" s="1"/>
  <c r="R49"/>
  <c r="S49" s="1"/>
  <c r="S50"/>
  <c r="S189"/>
  <c r="R188"/>
  <c r="S37"/>
  <c r="R30"/>
  <c r="S128"/>
  <c r="R127"/>
  <c r="S127" s="1"/>
  <c r="R25"/>
  <c r="S25" s="1"/>
  <c r="S178"/>
  <c r="R24"/>
  <c r="S24" s="1"/>
  <c r="S173"/>
  <c r="R71"/>
  <c r="S74"/>
  <c r="H23"/>
  <c r="S71" l="1"/>
  <c r="R70"/>
  <c r="S30"/>
  <c r="R29"/>
  <c r="R27"/>
  <c r="S27" s="1"/>
  <c r="S188"/>
  <c r="H19"/>
  <c r="R23" l="1"/>
  <c r="S23" s="1"/>
  <c r="S70"/>
  <c r="R22"/>
  <c r="S29"/>
  <c r="H28"/>
  <c r="S22" l="1"/>
  <c r="R19"/>
  <c r="R28" l="1"/>
  <c r="S28" s="1"/>
  <c r="S19"/>
</calcChain>
</file>

<file path=xl/sharedStrings.xml><?xml version="1.0" encoding="utf-8"?>
<sst xmlns="http://schemas.openxmlformats.org/spreadsheetml/2006/main" count="1881" uniqueCount="466">
  <si>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</si>
  <si>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</si>
  <si>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</si>
  <si>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</si>
  <si>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</si>
  <si>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</si>
  <si>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</si>
  <si>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</si>
  <si>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</si>
  <si>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</si>
  <si>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</si>
  <si>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</si>
  <si>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</si>
  <si>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</si>
  <si>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</si>
  <si>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</si>
  <si>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</si>
  <si>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</si>
  <si>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</si>
  <si>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</si>
  <si>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</si>
  <si>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</si>
  <si>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</si>
  <si>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</si>
  <si>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</si>
  <si>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</si>
  <si>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</si>
  <si>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</si>
  <si>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</si>
  <si>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</si>
  <si>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</si>
  <si>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</si>
  <si>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</si>
  <si>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</si>
  <si>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</si>
  <si>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</si>
  <si>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</si>
  <si>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</si>
  <si>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</si>
  <si>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</si>
  <si>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</si>
  <si>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</si>
  <si>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</si>
  <si>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</si>
  <si>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</si>
  <si>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</si>
  <si>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</si>
  <si>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</si>
  <si>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</si>
  <si>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</si>
  <si>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</si>
  <si>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</si>
  <si>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</si>
  <si>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</si>
  <si>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</si>
  <si>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</si>
  <si>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</si>
  <si>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</si>
  <si>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</si>
  <si>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</si>
  <si>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</si>
  <si>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</si>
  <si>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</si>
  <si>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</si>
  <si>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</si>
  <si>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</si>
  <si>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</si>
  <si>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</si>
  <si>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</si>
  <si>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</si>
  <si>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</si>
  <si>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</si>
  <si>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</si>
  <si>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</si>
  <si>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</si>
  <si>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</si>
  <si>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</si>
  <si>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</si>
  <si>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</si>
  <si>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</si>
  <si>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</si>
  <si>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</si>
  <si>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</si>
  <si>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</si>
  <si>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</si>
  <si>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</si>
  <si>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</si>
  <si>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</si>
  <si>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</si>
  <si>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</si>
  <si>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</si>
  <si>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</si>
  <si>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</si>
  <si>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</si>
  <si>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</si>
  <si>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</si>
  <si>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</si>
  <si>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</si>
  <si>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</si>
  <si>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</si>
  <si>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</si>
  <si>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</si>
  <si>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</si>
  <si>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</si>
  <si>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</si>
  <si>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</si>
  <si>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</si>
  <si>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</si>
  <si>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</si>
  <si>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</si>
  <si>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</si>
  <si>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</si>
  <si>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</si>
  <si>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</si>
  <si>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</si>
  <si>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</si>
  <si>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</si>
  <si>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</si>
  <si>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</si>
  <si>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</si>
  <si>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</si>
  <si>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</si>
  <si>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</si>
  <si>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</si>
  <si>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</si>
  <si>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</si>
  <si>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</si>
  <si>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</si>
  <si>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</si>
  <si>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</si>
  <si>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</si>
  <si>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</si>
  <si>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</si>
  <si>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</si>
  <si>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</si>
  <si>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</si>
  <si>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</si>
  <si>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</si>
  <si>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</si>
  <si>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</si>
  <si>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</si>
  <si>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</si>
  <si>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</si>
  <si>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</si>
  <si>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</si>
  <si>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</si>
  <si>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</si>
  <si>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</si>
  <si>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</si>
  <si>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</si>
  <si>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</si>
  <si>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</si>
  <si>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</si>
  <si>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</si>
  <si>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</si>
  <si>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</si>
  <si>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</si>
  <si>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</si>
  <si>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</si>
  <si>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</si>
  <si>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</si>
  <si>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</si>
  <si>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</si>
  <si>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</si>
  <si>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</si>
  <si>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</si>
  <si>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</si>
  <si>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</si>
  <si>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</si>
  <si>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</si>
  <si>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</si>
  <si>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</si>
  <si>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</si>
  <si>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</si>
  <si>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</si>
  <si>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</si>
  <si>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</si>
  <si>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</si>
  <si>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</si>
  <si>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</si>
  <si>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</si>
  <si>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</si>
  <si>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</si>
  <si>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</si>
  <si>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</si>
  <si>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</si>
  <si>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</si>
  <si>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</si>
  <si>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</si>
  <si>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</si>
  <si>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</si>
  <si>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</si>
  <si>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</si>
  <si>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</si>
  <si>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</si>
  <si>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</si>
  <si>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</si>
  <si>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</si>
  <si>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</si>
  <si>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</si>
  <si>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</si>
  <si>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</si>
  <si>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</si>
  <si>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</si>
  <si>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</si>
  <si>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</si>
  <si>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</si>
  <si>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</si>
  <si>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</si>
  <si>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</si>
  <si>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</si>
  <si>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</si>
  <si>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</si>
  <si>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</si>
  <si>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</si>
  <si>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</si>
  <si>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</si>
  <si>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</si>
  <si>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</si>
  <si>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</si>
  <si>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</si>
  <si>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</si>
  <si>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</si>
  <si>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</si>
  <si>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</si>
  <si>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</si>
  <si>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</si>
  <si>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</si>
  <si>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</si>
  <si>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</si>
  <si>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</si>
  <si>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</si>
  <si>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</si>
  <si>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</si>
  <si>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</si>
  <si>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</si>
  <si>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</si>
  <si>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</si>
  <si>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</si>
  <si>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</si>
  <si>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</si>
  <si>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</si>
  <si>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</si>
  <si>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</si>
  <si>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</si>
  <si>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</si>
  <si>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</si>
  <si>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</si>
  <si>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</si>
  <si>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</si>
  <si>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</si>
  <si>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</si>
  <si>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</si>
  <si>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</si>
  <si>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</si>
  <si>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</si>
  <si>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</si>
  <si>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</si>
  <si>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</si>
  <si>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</si>
  <si>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</si>
  <si>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</si>
  <si>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</si>
  <si>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</si>
  <si>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</si>
  <si>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</si>
  <si>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</si>
  <si>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</si>
  <si>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</si>
  <si>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</si>
  <si>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</si>
  <si>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</si>
  <si>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</si>
  <si>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</si>
  <si>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</si>
  <si>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</si>
  <si>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</si>
  <si>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</si>
  <si>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</si>
  <si>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</si>
  <si>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</si>
  <si>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</si>
  <si>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</si>
  <si>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</si>
  <si>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</si>
  <si>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</si>
  <si>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</si>
  <si>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</si>
  <si>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</si>
  <si>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</si>
  <si>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</si>
  <si>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</si>
  <si>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</si>
  <si>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</si>
  <si>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</si>
  <si>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</si>
  <si>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</si>
  <si>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</si>
  <si>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</si>
  <si>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</si>
  <si>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</si>
  <si>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</si>
  <si>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</si>
  <si>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</si>
  <si>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</si>
  <si>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</si>
  <si>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</si>
  <si>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</si>
  <si>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</si>
  <si>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</si>
  <si>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</si>
  <si>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</si>
  <si>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</si>
  <si>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</si>
  <si>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</si>
  <si>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</si>
  <si>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</si>
  <si>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</si>
  <si>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</si>
  <si>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</si>
  <si>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</si>
  <si>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</si>
  <si>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</si>
  <si>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</si>
  <si>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</si>
  <si>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</si>
  <si>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</si>
  <si>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</si>
  <si>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</si>
  <si>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</si>
  <si>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</si>
  <si>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</si>
  <si>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</si>
  <si>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</si>
  <si>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</si>
  <si>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</si>
  <si>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</si>
  <si>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</si>
  <si>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</si>
  <si>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</si>
  <si>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</si>
  <si>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</si>
  <si>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</si>
  <si>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</si>
  <si>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</si>
  <si>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</si>
  <si>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</si>
  <si>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</si>
  <si>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</si>
  <si>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</si>
  <si>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</si>
  <si>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</si>
  <si>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</si>
  <si>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</si>
  <si>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</si>
  <si>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</si>
  <si>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</si>
  <si>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</si>
  <si>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</si>
  <si>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</si>
  <si>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</si>
  <si>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</si>
  <si>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</si>
  <si>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</si>
  <si>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</si>
  <si>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</si>
  <si>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</si>
  <si>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</si>
  <si>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</si>
  <si>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</si>
  <si>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</si>
  <si>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</si>
  <si>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</si>
  <si>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</si>
  <si>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</si>
  <si>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</si>
  <si>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</si>
  <si>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</si>
  <si>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</si>
  <si>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</si>
  <si>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</si>
  <si>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</si>
  <si>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</si>
  <si>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</si>
  <si>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</si>
  <si>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</si>
  <si>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</si>
  <si>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</si>
  <si>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</si>
  <si>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</si>
  <si>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</si>
  <si>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</si>
  <si>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</si>
  <si>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</si>
  <si>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</si>
  <si>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</si>
  <si>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</si>
  <si>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</si>
  <si>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</si>
  <si>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</si>
  <si>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</si>
  <si>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</si>
  <si>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</si>
  <si>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</si>
  <si>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</si>
  <si>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</si>
  <si>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</si>
  <si>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</si>
  <si>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</si>
  <si>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</si>
  <si>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</si>
  <si>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</si>
  <si>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</si>
  <si>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</si>
  <si>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</si>
  <si>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</si>
  <si>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</si>
  <si>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</si>
  <si>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</si>
  <si>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</si>
  <si>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</si>
  <si>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</si>
  <si>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</si>
  <si>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</si>
  <si>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</si>
  <si>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</si>
  <si>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</si>
  <si>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</si>
  <si>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</si>
  <si>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</si>
  <si>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</si>
  <si>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</si>
  <si>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88.</t>
    </r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</si>
  <si>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</si>
  <si>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</si>
  <si>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</si>
  <si>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</si>
  <si>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</si>
  <si>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</si>
  <si>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</si>
  <si>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</si>
  <si>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</si>
  <si>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</si>
  <si>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</si>
  <si>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</si>
  <si>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</si>
  <si>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</si>
  <si>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</si>
  <si>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</si>
  <si>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</si>
  <si>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</si>
  <si>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</si>
  <si>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</si>
  <si>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</si>
  <si>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</si>
  <si>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</si>
  <si>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</si>
  <si>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</si>
  <si>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t xml:space="preserve">Фактический объем финансирования капитальных вложений на  01.01.2022 года (года N), млн. рублей 
(с НДС) </t>
  </si>
  <si>
    <t>план  - 3 квартал</t>
  </si>
  <si>
    <t>план  - 4 квартал</t>
  </si>
  <si>
    <t>план - 3 квартал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</si>
  <si>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01.01.2022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</si>
  <si>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>Финансирование капитальных вложений 2022 (года N), млн. рублей (с НДС)</t>
  </si>
  <si>
    <t>за 1 квартал 2022 год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</si>
  <si>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2022 год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</si>
</sst>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2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2E9F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E7E2EE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79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0" applyFont="1" applyFill="1" applyBorder="1" applyAlignment="1">
      <alignment horizontal="center" vertical="center" wrapText="1"/>
    </xf>
    <xf numFmtId="49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0" applyNumberFormat="1" applyFont="1" applyFill="1" applyBorder="1" applyAlignment="1">
      <alignment horizontal="left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center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0" fontId="34" fillId="0" borderId="0" xfId="42" applyFont="1" applyAlignment="1">
      <alignment horizontal="right" vertical="center"/>
    </xf>
    <xf numFmtId="49" fontId="28" fillId="0" borderId="11" xfId="353" applyNumberFormat="1" applyFont="1" applyFill="1" applyBorder="1" applyAlignment="1">
      <alignment horizontal="center" vertical="center"/>
    </xf>
    <xf numFmtId="49" fontId="28" fillId="0" borderId="11" xfId="353" applyNumberFormat="1" applyFont="1" applyFill="1" applyBorder="1" applyAlignment="1">
      <alignment horizontal="left" vertical="center" wrapText="1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 wrapText="1"/>
    </xf>
    <xf numFmtId="165" fontId="28" fillId="0" borderId="11" xfId="0" applyNumberFormat="1" applyFont="1" applyFill="1" applyBorder="1" applyAlignment="1">
      <alignment horizontal="center" vertical="center" wrapText="1"/>
    </xf>
    <xf numFmtId="165" fontId="28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0" borderId="11" xfId="0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0" fontId="28" fillId="0" borderId="11" xfId="353" applyNumberFormat="1" applyFont="1" applyFill="1" applyBorder="1" applyAlignment="1">
      <alignment horizontal="left" vertical="center" wrapText="1"/>
    </xf>
    <xf numFmtId="165" fontId="28" fillId="0" borderId="11" xfId="20" applyNumberFormat="1" applyFont="1" applyFill="1" applyBorder="1" applyAlignment="1">
      <alignment horizontal="center" vertical="center" wrapText="1"/>
    </xf>
    <xf numFmtId="49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>
      <alignment horizontal="center" vertical="center" wrapText="1"/>
    </xf>
    <xf numFmtId="0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38" fillId="25" borderId="11" xfId="0" applyNumberFormat="1" applyFont="1" applyFill="1" applyBorder="1" applyAlignment="1">
      <alignment horizontal="center" vertical="center" wrapText="1"/>
    </xf>
    <xf numFmtId="165" fontId="38" fillId="26" borderId="11" xfId="0" applyNumberFormat="1" applyFont="1" applyFill="1" applyBorder="1" applyAlignment="1">
      <alignment horizontal="center" vertical="center" wrapText="1"/>
    </xf>
    <xf numFmtId="165" fontId="38" fillId="27" borderId="11" xfId="0" applyNumberFormat="1" applyFont="1" applyFill="1" applyBorder="1" applyAlignment="1">
      <alignment horizontal="center" vertical="center" wrapText="1"/>
    </xf>
    <xf numFmtId="0" fontId="1" fillId="24" borderId="11" xfId="353" applyNumberFormat="1" applyFont="1" applyFill="1" applyBorder="1" applyAlignment="1">
      <alignment horizontal="center" vertical="center"/>
    </xf>
    <xf numFmtId="165" fontId="38" fillId="31" borderId="11" xfId="0" applyNumberFormat="1" applyFont="1" applyFill="1" applyBorder="1" applyAlignment="1">
      <alignment horizontal="center" vertical="center" wrapText="1"/>
    </xf>
    <xf numFmtId="165" fontId="38" fillId="33" borderId="11" xfId="0" applyNumberFormat="1" applyFont="1" applyFill="1" applyBorder="1" applyAlignment="1">
      <alignment horizontal="center" vertical="center" wrapText="1"/>
    </xf>
    <xf numFmtId="0" fontId="1" fillId="35" borderId="11" xfId="353" applyNumberFormat="1" applyFont="1" applyFill="1" applyBorder="1" applyAlignment="1">
      <alignment horizontal="center" vertical="center"/>
    </xf>
    <xf numFmtId="165" fontId="1" fillId="24" borderId="11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49" fontId="1" fillId="0" borderId="11" xfId="353" applyNumberFormat="1" applyFont="1" applyFill="1" applyBorder="1" applyAlignment="1">
      <alignment horizontal="center" vertical="center"/>
    </xf>
    <xf numFmtId="0" fontId="1" fillId="36" borderId="11" xfId="353" applyNumberFormat="1" applyFont="1" applyFill="1" applyBorder="1" applyAlignment="1">
      <alignment horizontal="center" vertical="center"/>
    </xf>
    <xf numFmtId="0" fontId="38" fillId="26" borderId="11" xfId="0" applyFont="1" applyFill="1" applyBorder="1" applyAlignment="1">
      <alignment horizontal="center" vertical="center" wrapText="1"/>
    </xf>
    <xf numFmtId="165" fontId="38" fillId="24" borderId="11" xfId="0" applyNumberFormat="1" applyFont="1" applyFill="1" applyBorder="1" applyAlignment="1">
      <alignment horizontal="center" vertical="center" wrapText="1"/>
    </xf>
    <xf numFmtId="165" fontId="1" fillId="35" borderId="11" xfId="353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0" fontId="38" fillId="35" borderId="11" xfId="353" applyNumberFormat="1" applyFont="1" applyFill="1" applyBorder="1" applyAlignment="1">
      <alignment horizontal="center" vertical="center"/>
    </xf>
    <xf numFmtId="165" fontId="1" fillId="24" borderId="11" xfId="20" applyNumberFormat="1" applyFont="1" applyFill="1" applyBorder="1" applyAlignment="1">
      <alignment horizontal="center" vertical="center" wrapText="1"/>
    </xf>
    <xf numFmtId="165" fontId="38" fillId="0" borderId="11" xfId="0" applyNumberFormat="1" applyFont="1" applyFill="1" applyBorder="1" applyAlignment="1">
      <alignment horizontal="center" vertical="center" wrapText="1"/>
    </xf>
    <xf numFmtId="165" fontId="1" fillId="40" borderId="1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2" xfId="0" applyNumberFormat="1" applyFont="1" applyFill="1" applyBorder="1" applyAlignment="1">
      <alignment horizontal="center" vertical="center" wrapText="1"/>
    </xf>
    <xf numFmtId="0" fontId="1" fillId="0" borderId="11" xfId="353" applyNumberFormat="1" applyFont="1" applyBorder="1" applyAlignment="1">
      <alignment horizontal="center" vertical="center"/>
    </xf>
    <xf numFmtId="165" fontId="1" fillId="24" borderId="13" xfId="0" applyNumberFormat="1" applyFont="1" applyFill="1" applyBorder="1" applyAlignment="1">
      <alignment horizontal="center" vertical="center" wrapText="1"/>
    </xf>
    <xf numFmtId="165" fontId="38" fillId="41" borderId="11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38" fillId="24" borderId="12" xfId="0" applyNumberFormat="1" applyFont="1" applyFill="1" applyBorder="1" applyAlignment="1">
      <alignment horizontal="center" vertical="center" wrapText="1"/>
    </xf>
    <xf numFmtId="0" fontId="1" fillId="24" borderId="13" xfId="0" applyFont="1" applyFill="1" applyBorder="1" applyAlignment="1">
      <alignment horizontal="center" vertical="center" wrapText="1"/>
    </xf>
    <xf numFmtId="165" fontId="38" fillId="24" borderId="11" xfId="2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24" borderId="11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38" fillId="24" borderId="12" xfId="0" applyFont="1" applyFill="1" applyBorder="1" applyAlignment="1">
      <alignment horizontal="center" vertical="center" wrapText="1"/>
    </xf>
    <xf numFmtId="0" fontId="38" fillId="24" borderId="11" xfId="0" applyFont="1" applyFill="1" applyBorder="1" applyAlignment="1">
      <alignment horizontal="center" vertical="center" wrapText="1"/>
    </xf>
    <xf numFmtId="165" fontId="1" fillId="0" borderId="11" xfId="20" applyNumberFormat="1" applyFont="1" applyFill="1" applyBorder="1" applyAlignment="1">
      <alignment horizontal="center" vertical="center" wrapText="1"/>
    </xf>
    <xf numFmtId="165" fontId="36" fillId="24" borderId="11" xfId="0" applyNumberFormat="1" applyFont="1" applyFill="1" applyBorder="1" applyAlignment="1">
      <alignment horizontal="center" vertical="center" wrapText="1"/>
    </xf>
    <xf numFmtId="165" fontId="38" fillId="25" borderId="13" xfId="0" applyNumberFormat="1" applyFont="1" applyFill="1" applyBorder="1" applyAlignment="1">
      <alignment horizontal="center" vertical="center" wrapText="1"/>
    </xf>
    <xf numFmtId="165" fontId="38" fillId="26" borderId="13" xfId="0" applyNumberFormat="1" applyFont="1" applyFill="1" applyBorder="1" applyAlignment="1">
      <alignment horizontal="center" vertical="center" wrapText="1"/>
    </xf>
    <xf numFmtId="165" fontId="38" fillId="27" borderId="13" xfId="0" applyNumberFormat="1" applyFont="1" applyFill="1" applyBorder="1" applyAlignment="1">
      <alignment horizontal="center" vertical="center" wrapText="1"/>
    </xf>
    <xf numFmtId="0" fontId="1" fillId="0" borderId="13" xfId="353" applyNumberFormat="1" applyFont="1" applyBorder="1" applyAlignment="1">
      <alignment horizontal="center" vertical="center"/>
    </xf>
    <xf numFmtId="165" fontId="38" fillId="31" borderId="13" xfId="0" applyNumberFormat="1" applyFont="1" applyFill="1" applyBorder="1" applyAlignment="1">
      <alignment horizontal="center" vertical="center" wrapText="1"/>
    </xf>
    <xf numFmtId="165" fontId="38" fillId="33" borderId="13" xfId="0" applyNumberFormat="1" applyFont="1" applyFill="1" applyBorder="1" applyAlignment="1">
      <alignment horizontal="center" vertical="center" wrapText="1"/>
    </xf>
    <xf numFmtId="0" fontId="1" fillId="35" borderId="13" xfId="353" applyNumberFormat="1" applyFont="1" applyFill="1" applyBorder="1" applyAlignment="1">
      <alignment horizontal="center" vertical="center"/>
    </xf>
    <xf numFmtId="49" fontId="1" fillId="0" borderId="13" xfId="353" applyNumberFormat="1" applyFont="1" applyFill="1" applyBorder="1" applyAlignment="1">
      <alignment horizontal="center" vertical="center"/>
    </xf>
    <xf numFmtId="0" fontId="1" fillId="36" borderId="13" xfId="353" applyNumberFormat="1" applyFont="1" applyFill="1" applyBorder="1" applyAlignment="1">
      <alignment horizontal="center" vertical="center"/>
    </xf>
    <xf numFmtId="0" fontId="38" fillId="26" borderId="13" xfId="0" applyFont="1" applyFill="1" applyBorder="1" applyAlignment="1">
      <alignment horizontal="center" vertical="center" wrapText="1"/>
    </xf>
    <xf numFmtId="165" fontId="38" fillId="41" borderId="13" xfId="0" applyNumberFormat="1" applyFont="1" applyFill="1" applyBorder="1" applyAlignment="1">
      <alignment horizontal="center" vertical="center" wrapText="1"/>
    </xf>
    <xf numFmtId="165" fontId="1" fillId="24" borderId="13" xfId="20" applyNumberFormat="1" applyFont="1" applyFill="1" applyBorder="1" applyAlignment="1">
      <alignment horizontal="center" vertical="center" wrapText="1"/>
    </xf>
    <xf numFmtId="165" fontId="1" fillId="35" borderId="13" xfId="353" applyNumberFormat="1" applyFont="1" applyFill="1" applyBorder="1" applyAlignment="1">
      <alignment horizontal="center" vertical="center"/>
    </xf>
    <xf numFmtId="0" fontId="1" fillId="24" borderId="18" xfId="0" applyFont="1" applyFill="1" applyBorder="1" applyAlignment="1">
      <alignment horizontal="center" vertical="center" wrapText="1"/>
    </xf>
    <xf numFmtId="0" fontId="38" fillId="24" borderId="18" xfId="0" applyFont="1" applyFill="1" applyBorder="1" applyAlignment="1">
      <alignment horizontal="center" vertical="center" wrapText="1"/>
    </xf>
    <xf numFmtId="0" fontId="38" fillId="24" borderId="13" xfId="0" applyFont="1" applyFill="1" applyBorder="1" applyAlignment="1">
      <alignment horizontal="center" vertical="center" wrapText="1"/>
    </xf>
    <xf numFmtId="165" fontId="1" fillId="0" borderId="13" xfId="20" applyNumberFormat="1" applyFont="1" applyFill="1" applyBorder="1" applyAlignment="1">
      <alignment horizontal="center" vertical="center" wrapText="1"/>
    </xf>
    <xf numFmtId="0" fontId="25" fillId="0" borderId="11" xfId="42" applyFont="1" applyBorder="1"/>
    <xf numFmtId="165" fontId="1" fillId="31" borderId="11" xfId="0" applyNumberFormat="1" applyFont="1" applyFill="1" applyBorder="1" applyAlignment="1">
      <alignment horizontal="center" vertical="center" wrapText="1"/>
    </xf>
    <xf numFmtId="165" fontId="36" fillId="0" borderId="11" xfId="0" applyNumberFormat="1" applyFont="1" applyFill="1" applyBorder="1" applyAlignment="1">
      <alignment horizontal="center" vertical="center" wrapText="1"/>
    </xf>
    <xf numFmtId="168" fontId="39" fillId="24" borderId="11" xfId="42" applyNumberFormat="1" applyFont="1" applyFill="1" applyBorder="1" applyAlignment="1">
      <alignment horizontal="center" vertical="center" wrapText="1"/>
    </xf>
    <xf numFmtId="4" fontId="40" fillId="24" borderId="11" xfId="42" applyNumberFormat="1" applyFont="1" applyFill="1" applyBorder="1" applyAlignment="1">
      <alignment horizontal="center" vertical="center" wrapText="1"/>
    </xf>
    <xf numFmtId="4" fontId="40" fillId="25" borderId="11" xfId="42" applyNumberFormat="1" applyFont="1" applyFill="1" applyBorder="1" applyAlignment="1">
      <alignment horizontal="center" vertical="center" wrapText="1"/>
    </xf>
    <xf numFmtId="4" fontId="40" fillId="26" borderId="11" xfId="42" applyNumberFormat="1" applyFont="1" applyFill="1" applyBorder="1" applyAlignment="1">
      <alignment horizontal="center" vertical="center" wrapText="1"/>
    </xf>
    <xf numFmtId="4" fontId="40" fillId="37" borderId="11" xfId="42" applyNumberFormat="1" applyFont="1" applyFill="1" applyBorder="1" applyAlignment="1">
      <alignment horizontal="center" vertical="center" wrapText="1"/>
    </xf>
    <xf numFmtId="4" fontId="40" fillId="27" borderId="11" xfId="42" applyNumberFormat="1" applyFont="1" applyFill="1" applyBorder="1" applyAlignment="1">
      <alignment horizontal="center" vertical="center" wrapText="1"/>
    </xf>
    <xf numFmtId="4" fontId="40" fillId="38" borderId="11" xfId="42" applyNumberFormat="1" applyFont="1" applyFill="1" applyBorder="1" applyAlignment="1">
      <alignment horizontal="center" vertical="center" wrapText="1"/>
    </xf>
    <xf numFmtId="4" fontId="40" fillId="33" borderId="11" xfId="42" applyNumberFormat="1" applyFont="1" applyFill="1" applyBorder="1" applyAlignment="1">
      <alignment horizontal="center" vertical="center" wrapText="1"/>
    </xf>
    <xf numFmtId="4" fontId="40" fillId="35" borderId="11" xfId="42" applyNumberFormat="1" applyFont="1" applyFill="1" applyBorder="1" applyAlignment="1">
      <alignment horizontal="center" vertical="center" wrapText="1"/>
    </xf>
    <xf numFmtId="4" fontId="40" fillId="36" borderId="11" xfId="42" applyNumberFormat="1" applyFont="1" applyFill="1" applyBorder="1" applyAlignment="1">
      <alignment horizontal="center" vertical="center" wrapText="1"/>
    </xf>
    <xf numFmtId="49" fontId="1" fillId="36" borderId="11" xfId="353" applyNumberFormat="1" applyFont="1" applyFill="1" applyBorder="1" applyAlignment="1">
      <alignment horizontal="center" vertical="center"/>
    </xf>
    <xf numFmtId="4" fontId="40" fillId="31" borderId="11" xfId="42" applyNumberFormat="1" applyFont="1" applyFill="1" applyBorder="1" applyAlignment="1">
      <alignment horizontal="center" vertical="center" wrapText="1"/>
    </xf>
    <xf numFmtId="4" fontId="40" fillId="39" borderId="11" xfId="42" applyNumberFormat="1" applyFont="1" applyFill="1" applyBorder="1" applyAlignment="1">
      <alignment horizontal="center" vertical="center" wrapText="1"/>
    </xf>
    <xf numFmtId="4" fontId="40" fillId="42" borderId="11" xfId="42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25" fillId="0" borderId="11" xfId="42" applyFont="1" applyBorder="1" applyAlignment="1">
      <alignment wrapText="1"/>
    </xf>
    <xf numFmtId="0" fontId="25" fillId="0" borderId="11" xfId="42" applyFont="1" applyBorder="1" applyAlignment="1">
      <alignment vertical="center" wrapText="1"/>
    </xf>
    <xf numFmtId="0" fontId="36" fillId="0" borderId="11" xfId="0" applyNumberFormat="1" applyFont="1" applyFill="1" applyBorder="1" applyAlignment="1">
      <alignment horizontal="center" vertical="center" wrapText="1"/>
    </xf>
    <xf numFmtId="165" fontId="41" fillId="0" borderId="11" xfId="0" applyNumberFormat="1" applyFont="1" applyFill="1" applyBorder="1" applyAlignment="1">
      <alignment horizontal="center" vertical="center" wrapText="1"/>
    </xf>
    <xf numFmtId="165" fontId="33" fillId="24" borderId="11" xfId="0" applyNumberFormat="1" applyFont="1" applyFill="1" applyBorder="1" applyAlignment="1">
      <alignment horizontal="center" vertical="center" wrapText="1"/>
    </xf>
    <xf numFmtId="0" fontId="33" fillId="24" borderId="13" xfId="0" applyFont="1" applyFill="1" applyBorder="1" applyAlignment="1">
      <alignment horizontal="center" vertical="center" wrapText="1"/>
    </xf>
    <xf numFmtId="0" fontId="31" fillId="0" borderId="0" xfId="353" applyFont="1" applyAlignment="1">
      <alignment horizontal="center" vertical="center"/>
    </xf>
    <xf numFmtId="165" fontId="1" fillId="24" borderId="12" xfId="0" applyNumberFormat="1" applyFont="1" applyFill="1" applyBorder="1" applyAlignment="1">
      <alignment horizontal="center" vertical="center" wrapText="1"/>
    </xf>
    <xf numFmtId="165" fontId="1" fillId="24" borderId="17" xfId="0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0" fontId="26" fillId="0" borderId="10" xfId="42" applyFont="1" applyFill="1" applyBorder="1" applyAlignment="1">
      <alignment horizontal="center"/>
    </xf>
    <xf numFmtId="0" fontId="25" fillId="0" borderId="11" xfId="42" applyFont="1" applyFill="1" applyBorder="1" applyAlignment="1">
      <alignment horizontal="center" vertical="center" wrapText="1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34" fillId="0" borderId="0" xfId="42" applyFont="1" applyFill="1" applyBorder="1" applyAlignment="1">
      <alignment horizontal="center"/>
    </xf>
    <xf numFmtId="0" fontId="35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33" fillId="0" borderId="13" xfId="42" applyFont="1" applyFill="1" applyBorder="1" applyAlignment="1">
      <alignment horizontal="center" vertical="center" wrapText="1"/>
    </xf>
    <xf numFmtId="0" fontId="33" fillId="0" borderId="14" xfId="42" applyFont="1" applyFill="1" applyBorder="1" applyAlignment="1">
      <alignment horizontal="center" vertical="center" wrapText="1"/>
    </xf>
    <xf numFmtId="0" fontId="33" fillId="0" borderId="15" xfId="42" applyFont="1" applyFill="1" applyBorder="1" applyAlignment="1">
      <alignment horizontal="center" vertical="center" wrapText="1"/>
    </xf>
    <xf numFmtId="165" fontId="36" fillId="0" borderId="12" xfId="0" applyNumberFormat="1" applyFont="1" applyFill="1" applyBorder="1" applyAlignment="1">
      <alignment horizontal="center" vertical="center" wrapText="1"/>
    </xf>
    <xf numFmtId="165" fontId="36" fillId="0" borderId="17" xfId="0" applyNumberFormat="1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0FFCD"/>
      <color rgb="FFFFFFCC"/>
      <color rgb="FFD2E9FE"/>
      <color rgb="FFFDEFFF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W216"/>
  <sheetViews>
    <sheetView tabSelected="1" view="pageBreakPreview" zoomScale="78" zoomScaleNormal="85" zoomScaleSheetLayoutView="78" workbookViewId="0">
      <selection activeCell="L11" sqref="L11"/>
    </sheetView>
  </sheetViews>
  <sheetFormatPr defaultColWidth="9" defaultRowHeight="15.75"/>
  <cols>
    <col min="1" max="1" width="16" style="42" customWidth="1"/>
    <col min="2" max="2" width="38.25" style="42" customWidth="1"/>
    <col min="3" max="3" width="19.875" style="42" customWidth="1"/>
    <col min="4" max="4" width="17.625" style="43" customWidth="1"/>
    <col min="5" max="5" width="16" style="43" customWidth="1"/>
    <col min="6" max="6" width="17.5" style="43" customWidth="1"/>
    <col min="7" max="7" width="9.5" style="42" customWidth="1"/>
    <col min="8" max="8" width="9.125" style="42" customWidth="1"/>
    <col min="9" max="9" width="8.875" style="42" customWidth="1"/>
    <col min="10" max="10" width="8.75" style="42" customWidth="1"/>
    <col min="11" max="11" width="9.5" style="42" customWidth="1"/>
    <col min="12" max="12" width="8.75" style="42" customWidth="1"/>
    <col min="13" max="13" width="8.5" style="42" customWidth="1"/>
    <col min="14" max="14" width="8.75" style="42" customWidth="1"/>
    <col min="15" max="15" width="9.25" style="42" customWidth="1"/>
    <col min="16" max="16" width="8.875" style="42" customWidth="1"/>
    <col min="17" max="17" width="19.125" style="43" customWidth="1"/>
    <col min="18" max="18" width="12.5" style="42" customWidth="1"/>
    <col min="19" max="19" width="12.25" style="42" customWidth="1"/>
    <col min="20" max="20" width="24.75" style="42" customWidth="1"/>
    <col min="21" max="22" width="10.625" style="42" customWidth="1"/>
    <col min="23" max="23" width="12.125" style="42" customWidth="1"/>
    <col min="24" max="24" width="10.625" style="42" customWidth="1"/>
    <col min="25" max="25" width="22.75" style="42" customWidth="1"/>
    <col min="26" max="63" width="10.625" style="42" customWidth="1"/>
    <col min="64" max="64" width="12.125" style="42" customWidth="1"/>
    <col min="65" max="65" width="11.5" style="42" customWidth="1"/>
    <col min="66" max="66" width="14.125" style="42" customWidth="1"/>
    <col min="67" max="67" width="15.125" style="42" customWidth="1"/>
    <col min="68" max="68" width="13" style="42" customWidth="1"/>
    <col min="69" max="69" width="11.75" style="42" customWidth="1"/>
    <col min="70" max="70" width="17.5" style="42" customWidth="1"/>
    <col min="71" max="16384" width="9" style="42"/>
  </cols>
  <sheetData>
    <row r="1" spans="1:23" ht="18.75">
      <c r="T1" s="56" t="s">
        <v>0</v>
      </c>
      <c r="V1" s="44"/>
    </row>
    <row r="2" spans="1:23" ht="18.75">
      <c r="T2" s="45" t="s">
        <v>1</v>
      </c>
      <c r="V2" s="44"/>
    </row>
    <row r="3" spans="1:23" ht="18.75">
      <c r="T3" s="45" t="s">
        <v>2</v>
      </c>
      <c r="V3" s="44"/>
    </row>
    <row r="4" spans="1:23" s="47" customFormat="1" ht="18.75">
      <c r="A4" s="168" t="s">
        <v>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46"/>
      <c r="V4" s="46"/>
    </row>
    <row r="5" spans="1:23" s="47" customFormat="1" ht="18.75" customHeight="1">
      <c r="A5" s="169" t="s">
        <v>464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48"/>
      <c r="V5" s="48"/>
      <c r="W5" s="48"/>
    </row>
    <row r="6" spans="1:23" s="47" customFormat="1" ht="18.75">
      <c r="A6" s="49"/>
      <c r="B6" s="49"/>
      <c r="C6" s="49"/>
      <c r="D6" s="50"/>
      <c r="E6" s="50"/>
      <c r="F6" s="50"/>
      <c r="G6" s="49"/>
      <c r="H6" s="49"/>
      <c r="I6" s="49"/>
      <c r="J6" s="49"/>
      <c r="K6" s="49"/>
      <c r="L6" s="49"/>
      <c r="M6" s="49"/>
      <c r="N6" s="49"/>
      <c r="O6" s="49"/>
      <c r="P6" s="49"/>
      <c r="Q6" s="50"/>
      <c r="R6" s="49"/>
      <c r="S6" s="49"/>
      <c r="T6" s="49"/>
      <c r="U6" s="49"/>
      <c r="V6" s="49"/>
    </row>
    <row r="7" spans="1:23" s="47" customFormat="1" ht="18.75" customHeight="1">
      <c r="A7" s="170" t="s">
        <v>382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48"/>
      <c r="V7" s="48"/>
    </row>
    <row r="8" spans="1:23">
      <c r="A8" s="162" t="s">
        <v>4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"/>
      <c r="V8" s="1"/>
    </row>
    <row r="9" spans="1:23">
      <c r="A9" s="61"/>
      <c r="B9" s="61"/>
      <c r="C9" s="61"/>
      <c r="D9" s="2"/>
      <c r="E9" s="2"/>
      <c r="F9" s="2"/>
      <c r="G9" s="61"/>
      <c r="H9" s="61"/>
      <c r="I9" s="61"/>
      <c r="J9" s="61"/>
      <c r="K9" s="61"/>
      <c r="L9" s="61"/>
      <c r="M9" s="61"/>
      <c r="N9" s="61"/>
      <c r="O9" s="61"/>
      <c r="P9" s="61"/>
      <c r="Q9" s="2"/>
      <c r="R9" s="61"/>
      <c r="S9" s="61"/>
      <c r="T9" s="61"/>
      <c r="U9" s="61"/>
      <c r="V9" s="61"/>
    </row>
    <row r="10" spans="1:23" ht="18.75">
      <c r="A10" s="171" t="s">
        <v>465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51"/>
      <c r="V10" s="51"/>
    </row>
    <row r="11" spans="1:23" ht="18.75">
      <c r="V11" s="45"/>
    </row>
    <row r="12" spans="1:23" ht="18.75">
      <c r="A12" s="155" t="s">
        <v>432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3"/>
      <c r="V12" s="3"/>
    </row>
    <row r="13" spans="1:23">
      <c r="A13" s="162" t="s">
        <v>5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"/>
      <c r="V13" s="1"/>
    </row>
    <row r="14" spans="1:23" ht="18.75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46"/>
      <c r="V14" s="46"/>
    </row>
    <row r="15" spans="1:23" ht="69" customHeight="1">
      <c r="A15" s="164" t="s">
        <v>6</v>
      </c>
      <c r="B15" s="164" t="s">
        <v>7</v>
      </c>
      <c r="C15" s="164" t="s">
        <v>8</v>
      </c>
      <c r="D15" s="165" t="s">
        <v>9</v>
      </c>
      <c r="E15" s="165" t="s">
        <v>458</v>
      </c>
      <c r="F15" s="165" t="s">
        <v>462</v>
      </c>
      <c r="G15" s="172" t="s">
        <v>463</v>
      </c>
      <c r="H15" s="173"/>
      <c r="I15" s="173"/>
      <c r="J15" s="173"/>
      <c r="K15" s="173"/>
      <c r="L15" s="173"/>
      <c r="M15" s="173"/>
      <c r="N15" s="173"/>
      <c r="O15" s="173"/>
      <c r="P15" s="174"/>
      <c r="Q15" s="165" t="s">
        <v>10</v>
      </c>
      <c r="R15" s="164" t="s">
        <v>11</v>
      </c>
      <c r="S15" s="164"/>
      <c r="T15" s="164" t="s">
        <v>12</v>
      </c>
      <c r="U15" s="47"/>
      <c r="V15" s="47"/>
    </row>
    <row r="16" spans="1:23" ht="69" customHeight="1">
      <c r="A16" s="164"/>
      <c r="B16" s="164"/>
      <c r="C16" s="164"/>
      <c r="D16" s="166"/>
      <c r="E16" s="166"/>
      <c r="F16" s="166"/>
      <c r="G16" s="177" t="s">
        <v>13</v>
      </c>
      <c r="H16" s="178"/>
      <c r="I16" s="177" t="s">
        <v>14</v>
      </c>
      <c r="J16" s="178"/>
      <c r="K16" s="177" t="s">
        <v>15</v>
      </c>
      <c r="L16" s="178"/>
      <c r="M16" s="177" t="s">
        <v>16</v>
      </c>
      <c r="N16" s="178"/>
      <c r="O16" s="177" t="s">
        <v>17</v>
      </c>
      <c r="P16" s="178"/>
      <c r="Q16" s="166"/>
      <c r="R16" s="164" t="s">
        <v>18</v>
      </c>
      <c r="S16" s="164" t="s">
        <v>19</v>
      </c>
      <c r="T16" s="164"/>
      <c r="U16" s="59"/>
    </row>
    <row r="17" spans="1:20" ht="32.25" customHeight="1">
      <c r="A17" s="164"/>
      <c r="B17" s="164"/>
      <c r="C17" s="164"/>
      <c r="D17" s="167"/>
      <c r="E17" s="167"/>
      <c r="F17" s="167"/>
      <c r="G17" s="60" t="s">
        <v>20</v>
      </c>
      <c r="H17" s="60" t="s">
        <v>21</v>
      </c>
      <c r="I17" s="60" t="s">
        <v>20</v>
      </c>
      <c r="J17" s="60" t="s">
        <v>21</v>
      </c>
      <c r="K17" s="60" t="s">
        <v>20</v>
      </c>
      <c r="L17" s="60" t="s">
        <v>21</v>
      </c>
      <c r="M17" s="60" t="s">
        <v>20</v>
      </c>
      <c r="N17" s="60" t="s">
        <v>21</v>
      </c>
      <c r="O17" s="60" t="s">
        <v>20</v>
      </c>
      <c r="P17" s="60" t="s">
        <v>21</v>
      </c>
      <c r="Q17" s="167"/>
      <c r="R17" s="164"/>
      <c r="S17" s="164"/>
      <c r="T17" s="164"/>
    </row>
    <row r="18" spans="1:20">
      <c r="A18" s="60">
        <v>1</v>
      </c>
      <c r="B18" s="60">
        <f t="shared" ref="B18:T18" si="0">A18+1</f>
        <v>2</v>
      </c>
      <c r="C18" s="60">
        <f t="shared" si="0"/>
        <v>3</v>
      </c>
      <c r="D18" s="52">
        <f t="shared" si="0"/>
        <v>4</v>
      </c>
      <c r="E18" s="52">
        <f t="shared" si="0"/>
        <v>5</v>
      </c>
      <c r="F18" s="52">
        <f t="shared" si="0"/>
        <v>6</v>
      </c>
      <c r="G18" s="60">
        <f t="shared" si="0"/>
        <v>7</v>
      </c>
      <c r="H18" s="60">
        <f t="shared" si="0"/>
        <v>8</v>
      </c>
      <c r="I18" s="60">
        <f t="shared" si="0"/>
        <v>9</v>
      </c>
      <c r="J18" s="60">
        <f t="shared" si="0"/>
        <v>10</v>
      </c>
      <c r="K18" s="60">
        <f t="shared" si="0"/>
        <v>11</v>
      </c>
      <c r="L18" s="60">
        <f t="shared" si="0"/>
        <v>12</v>
      </c>
      <c r="M18" s="60">
        <f t="shared" si="0"/>
        <v>13</v>
      </c>
      <c r="N18" s="60">
        <f t="shared" si="0"/>
        <v>14</v>
      </c>
      <c r="O18" s="60">
        <f t="shared" si="0"/>
        <v>15</v>
      </c>
      <c r="P18" s="60">
        <f t="shared" si="0"/>
        <v>16</v>
      </c>
      <c r="Q18" s="52">
        <f t="shared" si="0"/>
        <v>17</v>
      </c>
      <c r="R18" s="60">
        <f t="shared" si="0"/>
        <v>18</v>
      </c>
      <c r="S18" s="60">
        <f t="shared" si="0"/>
        <v>19</v>
      </c>
      <c r="T18" s="60">
        <f t="shared" si="0"/>
        <v>20</v>
      </c>
    </row>
    <row r="19" spans="1:20" ht="31.5">
      <c r="A19" s="5" t="s">
        <v>148</v>
      </c>
      <c r="B19" s="7" t="s">
        <v>22</v>
      </c>
      <c r="C19" s="6" t="s">
        <v>23</v>
      </c>
      <c r="D19" s="79">
        <f t="shared" ref="D19:E19" si="1">IF(NOT(SUM(D22:D27)=0),SUM(D22:D27),"нд")</f>
        <v>130.904</v>
      </c>
      <c r="E19" s="79">
        <f t="shared" si="1"/>
        <v>103.315</v>
      </c>
      <c r="F19" s="79">
        <f t="shared" ref="F19" si="2">IF(NOT(SUM(F22:F27)=0),SUM(F22:F27),"нд")</f>
        <v>27.088999999999999</v>
      </c>
      <c r="G19" s="79">
        <f t="shared" ref="G19" si="3">IF(NOT(SUM(G22:G27)=0),SUM(G22:G27),"нд")</f>
        <v>27.088999999999999</v>
      </c>
      <c r="H19" s="79" t="str">
        <f t="shared" ref="H19" si="4">IF(NOT(SUM(H22:H27)=0),SUM(H22:H27),"нд")</f>
        <v>нд</v>
      </c>
      <c r="I19" s="79" t="str">
        <f t="shared" ref="I19:M19" si="5">IF(NOT(SUM(I22:I27)=0),SUM(I22:I27),"нд")</f>
        <v>нд</v>
      </c>
      <c r="J19" s="79" t="str">
        <f t="shared" si="5"/>
        <v>нд</v>
      </c>
      <c r="K19" s="79" t="str">
        <f t="shared" si="5"/>
        <v>нд</v>
      </c>
      <c r="L19" s="79" t="str">
        <f t="shared" si="5"/>
        <v>нд</v>
      </c>
      <c r="M19" s="79">
        <f t="shared" si="5"/>
        <v>18.277999999999999</v>
      </c>
      <c r="N19" s="79" t="str">
        <f t="shared" ref="N19:O19" si="6">IF(NOT(SUM(N22:N27)=0),SUM(N22:N27),"нд")</f>
        <v>нд</v>
      </c>
      <c r="O19" s="79">
        <f t="shared" si="6"/>
        <v>8.8109999999999999</v>
      </c>
      <c r="P19" s="114" t="str">
        <f t="shared" ref="P19:R19" si="7">IF(NOT(SUM(P22:P27)=0),SUM(P22:P27),"нд")</f>
        <v>нд</v>
      </c>
      <c r="Q19" s="79">
        <f t="shared" si="7"/>
        <v>27.088999999999999</v>
      </c>
      <c r="R19" s="79">
        <f t="shared" si="7"/>
        <v>-27.088999999999999</v>
      </c>
      <c r="S19" s="136">
        <f>IF(AND(NOT(SUM(R19)=0),NOT(SUM(G19)=0)),ROUND(SUM(R19)/SUM(G19)*100,2),"нд")</f>
        <v>-100</v>
      </c>
      <c r="T19" s="131"/>
    </row>
    <row r="20" spans="1:20">
      <c r="A20" s="8"/>
      <c r="B20" s="9" t="s">
        <v>29</v>
      </c>
      <c r="C20" s="4" t="s">
        <v>23</v>
      </c>
      <c r="D20" s="80">
        <f t="shared" ref="D20:E20" si="8">IF(NOT(SUM(D32,D75,D161,D129,D184,D190,D207)=0),SUM(D32,D75,D161,D129,D184,D190,D207),"нд")</f>
        <v>66.882000000000005</v>
      </c>
      <c r="E20" s="80">
        <f t="shared" si="8"/>
        <v>50.402000000000001</v>
      </c>
      <c r="F20" s="80">
        <f t="shared" ref="F20:G20" si="9">IF(NOT(SUM(F32,F75,F161,F129,F184,F190,F207)=0),SUM(F32,F75,F161,F129,F184,F190,F207),"нд")</f>
        <v>16.835999999999999</v>
      </c>
      <c r="G20" s="80">
        <f t="shared" si="9"/>
        <v>16.835999999999999</v>
      </c>
      <c r="H20" s="80" t="str">
        <f t="shared" ref="H20" si="10">IF(NOT(SUM(H32,H75,H129,H184,H190,H207)=0),SUM(H32,H75,H129,H184,H190,H207),"нд")</f>
        <v>нд</v>
      </c>
      <c r="I20" s="80" t="str">
        <f t="shared" ref="I20:M20" si="11">IF(NOT(SUM(I32,I75,I129,I184,I190,I207)=0),SUM(I32,I75,I129,I184,I190,I207),"нд")</f>
        <v>нд</v>
      </c>
      <c r="J20" s="80" t="str">
        <f t="shared" si="11"/>
        <v>нд</v>
      </c>
      <c r="K20" s="80" t="str">
        <f t="shared" si="11"/>
        <v>нд</v>
      </c>
      <c r="L20" s="80" t="str">
        <f t="shared" si="11"/>
        <v>нд</v>
      </c>
      <c r="M20" s="80">
        <f t="shared" si="11"/>
        <v>8.3699999999999992</v>
      </c>
      <c r="N20" s="80" t="str">
        <f t="shared" ref="N20:O20" si="12">IF(NOT(SUM(N32,N75,N129,N184,N190,N207)=0),SUM(N32,N75,N129,N184,N190,N207),"нд")</f>
        <v>нд</v>
      </c>
      <c r="O20" s="80">
        <f t="shared" ref="O20" si="13">IF(NOT(SUM(O32,O75,O161,O129,O184,O190,O207)=0),SUM(O32,O75,O161,O129,O184,O190,O207),"нд")</f>
        <v>8.4659999999999993</v>
      </c>
      <c r="P20" s="115" t="str">
        <f t="shared" ref="P20" si="14">IF(NOT(SUM(P32,P75,P129,P184,P190,P207)=0),SUM(P32,P75,P129,P184,P190,P207),"нд")</f>
        <v>нд</v>
      </c>
      <c r="Q20" s="80">
        <f t="shared" ref="Q20:R20" si="15">IF(NOT(SUM(Q32,Q75,Q161,Q129,Q184,Q190,Q207)=0),SUM(Q32,Q75,Q161,Q129,Q184,Q190,Q207),"нд")</f>
        <v>16.835999999999999</v>
      </c>
      <c r="R20" s="80">
        <f t="shared" si="15"/>
        <v>-16.835999999999999</v>
      </c>
      <c r="S20" s="137">
        <f t="shared" ref="S20:S83" si="16">IF(AND(NOT(SUM(R20)=0),NOT(SUM(G20)=0)),ROUND(SUM(R20)/SUM(G20)*100,2),"нд")</f>
        <v>-100</v>
      </c>
      <c r="T20" s="131"/>
    </row>
    <row r="21" spans="1:20">
      <c r="A21" s="16"/>
      <c r="B21" s="19" t="s">
        <v>65</v>
      </c>
      <c r="C21" s="18" t="s">
        <v>23</v>
      </c>
      <c r="D21" s="81">
        <f t="shared" ref="D21:E21" si="17">IF(NOT(SUM(D34,D38,D68,D87,D171,D179,D201,D213)=0),SUM(D34,D38,D68,D87,D171,D179,D201,D213),"нд")</f>
        <v>64.022000000000006</v>
      </c>
      <c r="E21" s="81">
        <f t="shared" si="17"/>
        <v>52.913000000000011</v>
      </c>
      <c r="F21" s="81">
        <f t="shared" ref="F21" si="18">IF(NOT(SUM(F34,F38,F68,F87,F171,F179,F201,F213)=0),SUM(F34,F38,F68,F87,F171,F179,F201,F213),"нд")</f>
        <v>10.253</v>
      </c>
      <c r="G21" s="81">
        <f t="shared" ref="G21" si="19">IF(NOT(SUM(G34,G38,G68,G87,G171,G179,G201,G213)=0),SUM(G34,G38,G68,G87,G179,G171,G201,G213),"нд")</f>
        <v>10.253</v>
      </c>
      <c r="H21" s="81" t="str">
        <f t="shared" ref="H21" si="20">IF(NOT(SUM(H34,H38,H68,H87,H171,H179,H201,H213)=0),SUM(H34,H38,H68,H87,H179,H171,H201,H213),"нд")</f>
        <v>нд</v>
      </c>
      <c r="I21" s="81" t="str">
        <f t="shared" ref="I21:M21" si="21">IF(NOT(SUM(I34,I38,I68,I87,I171,I179,I201,I213)=0),SUM(I34,I38,I68,I87,I179,I171,I201,I213),"нд")</f>
        <v>нд</v>
      </c>
      <c r="J21" s="81" t="str">
        <f t="shared" si="21"/>
        <v>нд</v>
      </c>
      <c r="K21" s="81" t="str">
        <f t="shared" si="21"/>
        <v>нд</v>
      </c>
      <c r="L21" s="81" t="str">
        <f t="shared" si="21"/>
        <v>нд</v>
      </c>
      <c r="M21" s="81">
        <f t="shared" si="21"/>
        <v>9.9079999999999995</v>
      </c>
      <c r="N21" s="81" t="str">
        <f t="shared" ref="N21:O21" si="22">IF(NOT(SUM(N34,N38,N68,N87,N171,N179,N201,N213)=0),SUM(N34,N38,N68,N87,N179,N171,N201,N213),"нд")</f>
        <v>нд</v>
      </c>
      <c r="O21" s="81">
        <f t="shared" si="22"/>
        <v>0.34499999999999997</v>
      </c>
      <c r="P21" s="116" t="str">
        <f t="shared" ref="P21:R21" si="23">IF(NOT(SUM(P34,P38,P68,P87,P171,P179,P201,P213)=0),SUM(P34,P38,P68,P87,P179,P171,P201,P213),"нд")</f>
        <v>нд</v>
      </c>
      <c r="Q21" s="81">
        <f t="shared" si="23"/>
        <v>10.253</v>
      </c>
      <c r="R21" s="81">
        <f t="shared" si="23"/>
        <v>-10.253</v>
      </c>
      <c r="S21" s="139">
        <f t="shared" si="16"/>
        <v>-100</v>
      </c>
      <c r="T21" s="131"/>
    </row>
    <row r="22" spans="1:20">
      <c r="A22" s="5" t="s">
        <v>149</v>
      </c>
      <c r="B22" s="7" t="s">
        <v>150</v>
      </c>
      <c r="C22" s="6" t="s">
        <v>23</v>
      </c>
      <c r="D22" s="79">
        <f t="shared" ref="D22:E22" si="24">D29</f>
        <v>11.864000000000001</v>
      </c>
      <c r="E22" s="79">
        <f t="shared" si="24"/>
        <v>11.864000000000001</v>
      </c>
      <c r="F22" s="79" t="str">
        <f t="shared" ref="F22:G22" si="25">F29</f>
        <v>нд</v>
      </c>
      <c r="G22" s="79" t="str">
        <f t="shared" si="25"/>
        <v>нд</v>
      </c>
      <c r="H22" s="79" t="str">
        <f t="shared" ref="H22" si="26">H29</f>
        <v>нд</v>
      </c>
      <c r="I22" s="79" t="str">
        <f t="shared" ref="I22:M22" si="27">I29</f>
        <v>нд</v>
      </c>
      <c r="J22" s="79" t="str">
        <f t="shared" si="27"/>
        <v>нд</v>
      </c>
      <c r="K22" s="79" t="str">
        <f t="shared" si="27"/>
        <v>нд</v>
      </c>
      <c r="L22" s="79" t="str">
        <f t="shared" si="27"/>
        <v>нд</v>
      </c>
      <c r="M22" s="79" t="str">
        <f t="shared" si="27"/>
        <v>нд</v>
      </c>
      <c r="N22" s="79" t="str">
        <f t="shared" ref="N22:O22" si="28">N29</f>
        <v>нд</v>
      </c>
      <c r="O22" s="79" t="str">
        <f t="shared" si="28"/>
        <v>нд</v>
      </c>
      <c r="P22" s="114" t="str">
        <f t="shared" ref="P22:R22" si="29">P29</f>
        <v>нд</v>
      </c>
      <c r="Q22" s="79" t="str">
        <f t="shared" si="29"/>
        <v>нд</v>
      </c>
      <c r="R22" s="79" t="str">
        <f t="shared" si="29"/>
        <v>нд</v>
      </c>
      <c r="S22" s="136" t="str">
        <f t="shared" si="16"/>
        <v>нд</v>
      </c>
      <c r="T22" s="131"/>
    </row>
    <row r="23" spans="1:20" ht="31.5">
      <c r="A23" s="5" t="s">
        <v>151</v>
      </c>
      <c r="B23" s="7" t="s">
        <v>152</v>
      </c>
      <c r="C23" s="6" t="s">
        <v>23</v>
      </c>
      <c r="D23" s="79">
        <f t="shared" ref="D23:E23" si="30">D70</f>
        <v>80.414999999999992</v>
      </c>
      <c r="E23" s="79">
        <f t="shared" si="30"/>
        <v>63.179999999999993</v>
      </c>
      <c r="F23" s="79">
        <f t="shared" ref="F23:G23" si="31">F70</f>
        <v>16.835999999999999</v>
      </c>
      <c r="G23" s="79">
        <f t="shared" si="31"/>
        <v>16.835999999999999</v>
      </c>
      <c r="H23" s="79" t="str">
        <f t="shared" ref="H23" si="32">H70</f>
        <v>нд</v>
      </c>
      <c r="I23" s="79" t="str">
        <f t="shared" ref="I23:M23" si="33">I70</f>
        <v>нд</v>
      </c>
      <c r="J23" s="79" t="str">
        <f t="shared" si="33"/>
        <v>нд</v>
      </c>
      <c r="K23" s="79" t="str">
        <f t="shared" si="33"/>
        <v>нд</v>
      </c>
      <c r="L23" s="79" t="str">
        <f t="shared" si="33"/>
        <v>нд</v>
      </c>
      <c r="M23" s="79">
        <f t="shared" si="33"/>
        <v>8.3699999999999992</v>
      </c>
      <c r="N23" s="79" t="str">
        <f t="shared" ref="N23:O23" si="34">N70</f>
        <v>нд</v>
      </c>
      <c r="O23" s="79">
        <f t="shared" si="34"/>
        <v>8.4659999999999993</v>
      </c>
      <c r="P23" s="114" t="str">
        <f t="shared" ref="P23:R23" si="35">P70</f>
        <v>нд</v>
      </c>
      <c r="Q23" s="79">
        <f t="shared" si="35"/>
        <v>16.835999999999999</v>
      </c>
      <c r="R23" s="79">
        <f t="shared" si="35"/>
        <v>-16.835999999999999</v>
      </c>
      <c r="S23" s="136">
        <f t="shared" si="16"/>
        <v>-100</v>
      </c>
      <c r="T23" s="131"/>
    </row>
    <row r="24" spans="1:20" ht="63">
      <c r="A24" s="5" t="s">
        <v>153</v>
      </c>
      <c r="B24" s="7" t="s">
        <v>154</v>
      </c>
      <c r="C24" s="6" t="s">
        <v>23</v>
      </c>
      <c r="D24" s="79" t="str">
        <f t="shared" ref="D24:E24" si="36">D173</f>
        <v>нд</v>
      </c>
      <c r="E24" s="79" t="str">
        <f t="shared" si="36"/>
        <v>нд</v>
      </c>
      <c r="F24" s="79" t="str">
        <f t="shared" ref="F24:G24" si="37">F173</f>
        <v>нд</v>
      </c>
      <c r="G24" s="79" t="str">
        <f t="shared" si="37"/>
        <v>нд</v>
      </c>
      <c r="H24" s="79" t="str">
        <f t="shared" ref="H24" si="38">H173</f>
        <v>нд</v>
      </c>
      <c r="I24" s="79" t="str">
        <f t="shared" ref="I24:M24" si="39">I173</f>
        <v>нд</v>
      </c>
      <c r="J24" s="79" t="str">
        <f t="shared" si="39"/>
        <v>нд</v>
      </c>
      <c r="K24" s="79" t="str">
        <f t="shared" si="39"/>
        <v>нд</v>
      </c>
      <c r="L24" s="79" t="str">
        <f t="shared" si="39"/>
        <v>нд</v>
      </c>
      <c r="M24" s="79" t="str">
        <f t="shared" si="39"/>
        <v>нд</v>
      </c>
      <c r="N24" s="79" t="str">
        <f t="shared" ref="N24:O24" si="40">N173</f>
        <v>нд</v>
      </c>
      <c r="O24" s="79" t="str">
        <f t="shared" si="40"/>
        <v>нд</v>
      </c>
      <c r="P24" s="114" t="str">
        <f t="shared" ref="P24:R24" si="41">P173</f>
        <v>нд</v>
      </c>
      <c r="Q24" s="79" t="str">
        <f t="shared" si="41"/>
        <v>нд</v>
      </c>
      <c r="R24" s="79" t="str">
        <f t="shared" si="41"/>
        <v>нд</v>
      </c>
      <c r="S24" s="136" t="str">
        <f t="shared" si="16"/>
        <v>нд</v>
      </c>
      <c r="T24" s="131"/>
    </row>
    <row r="25" spans="1:20" ht="31.5">
      <c r="A25" s="5" t="s">
        <v>155</v>
      </c>
      <c r="B25" s="7" t="s">
        <v>156</v>
      </c>
      <c r="C25" s="6" t="s">
        <v>23</v>
      </c>
      <c r="D25" s="79">
        <f t="shared" ref="D25:E25" si="42">D178</f>
        <v>21.084</v>
      </c>
      <c r="E25" s="79">
        <f t="shared" si="42"/>
        <v>10.73</v>
      </c>
      <c r="F25" s="79">
        <f t="shared" ref="F25:G25" si="43">F178</f>
        <v>10.253</v>
      </c>
      <c r="G25" s="79">
        <f t="shared" si="43"/>
        <v>10.253</v>
      </c>
      <c r="H25" s="79" t="str">
        <f t="shared" ref="H25" si="44">H178</f>
        <v>нд</v>
      </c>
      <c r="I25" s="79" t="str">
        <f t="shared" ref="I25:M25" si="45">I178</f>
        <v>нд</v>
      </c>
      <c r="J25" s="79" t="str">
        <f t="shared" si="45"/>
        <v>нд</v>
      </c>
      <c r="K25" s="79" t="str">
        <f t="shared" si="45"/>
        <v>нд</v>
      </c>
      <c r="L25" s="79" t="str">
        <f t="shared" si="45"/>
        <v>нд</v>
      </c>
      <c r="M25" s="79">
        <f t="shared" si="45"/>
        <v>9.9079999999999995</v>
      </c>
      <c r="N25" s="79" t="str">
        <f t="shared" ref="N25:O25" si="46">N178</f>
        <v>нд</v>
      </c>
      <c r="O25" s="79">
        <f t="shared" si="46"/>
        <v>0.34499999999999997</v>
      </c>
      <c r="P25" s="114" t="str">
        <f t="shared" ref="P25:R25" si="47">P178</f>
        <v>нд</v>
      </c>
      <c r="Q25" s="79">
        <f t="shared" si="47"/>
        <v>10.253</v>
      </c>
      <c r="R25" s="79">
        <f t="shared" si="47"/>
        <v>-10.253</v>
      </c>
      <c r="S25" s="136">
        <f t="shared" si="16"/>
        <v>-100</v>
      </c>
      <c r="T25" s="131"/>
    </row>
    <row r="26" spans="1:20" ht="47.25">
      <c r="A26" s="5" t="s">
        <v>157</v>
      </c>
      <c r="B26" s="7" t="s">
        <v>158</v>
      </c>
      <c r="C26" s="6" t="s">
        <v>23</v>
      </c>
      <c r="D26" s="79" t="str">
        <f t="shared" ref="D26:E26" si="48">D186</f>
        <v>нд</v>
      </c>
      <c r="E26" s="79" t="str">
        <f t="shared" si="48"/>
        <v>нд</v>
      </c>
      <c r="F26" s="79" t="str">
        <f t="shared" ref="F26:G26" si="49">F186</f>
        <v>нд</v>
      </c>
      <c r="G26" s="79" t="str">
        <f t="shared" si="49"/>
        <v>нд</v>
      </c>
      <c r="H26" s="79" t="str">
        <f t="shared" ref="H26" si="50">H186</f>
        <v>нд</v>
      </c>
      <c r="I26" s="79" t="str">
        <f t="shared" ref="I26:M26" si="51">I186</f>
        <v>нд</v>
      </c>
      <c r="J26" s="79" t="str">
        <f t="shared" si="51"/>
        <v>нд</v>
      </c>
      <c r="K26" s="79" t="str">
        <f t="shared" si="51"/>
        <v>нд</v>
      </c>
      <c r="L26" s="79" t="str">
        <f t="shared" si="51"/>
        <v>нд</v>
      </c>
      <c r="M26" s="79" t="str">
        <f t="shared" si="51"/>
        <v>нд</v>
      </c>
      <c r="N26" s="79" t="str">
        <f t="shared" ref="N26:O26" si="52">N186</f>
        <v>нд</v>
      </c>
      <c r="O26" s="79" t="str">
        <f t="shared" si="52"/>
        <v>нд</v>
      </c>
      <c r="P26" s="114" t="str">
        <f t="shared" ref="P26:R26" si="53">P186</f>
        <v>нд</v>
      </c>
      <c r="Q26" s="79" t="str">
        <f t="shared" si="53"/>
        <v>нд</v>
      </c>
      <c r="R26" s="79" t="str">
        <f t="shared" si="53"/>
        <v>нд</v>
      </c>
      <c r="S26" s="136" t="str">
        <f t="shared" si="16"/>
        <v>нд</v>
      </c>
      <c r="T26" s="131"/>
    </row>
    <row r="27" spans="1:20" ht="31.5">
      <c r="A27" s="5" t="s">
        <v>159</v>
      </c>
      <c r="B27" s="7" t="s">
        <v>160</v>
      </c>
      <c r="C27" s="6" t="s">
        <v>23</v>
      </c>
      <c r="D27" s="79">
        <f t="shared" ref="D27:E27" si="54">D188</f>
        <v>17.541</v>
      </c>
      <c r="E27" s="79">
        <f t="shared" si="54"/>
        <v>17.541</v>
      </c>
      <c r="F27" s="79" t="str">
        <f t="shared" ref="F27:G27" si="55">F188</f>
        <v>нд</v>
      </c>
      <c r="G27" s="79" t="str">
        <f t="shared" si="55"/>
        <v>нд</v>
      </c>
      <c r="H27" s="79" t="str">
        <f t="shared" ref="H27" si="56">H188</f>
        <v>нд</v>
      </c>
      <c r="I27" s="79" t="str">
        <f t="shared" ref="I27:M27" si="57">I188</f>
        <v>нд</v>
      </c>
      <c r="J27" s="79" t="str">
        <f t="shared" si="57"/>
        <v>нд</v>
      </c>
      <c r="K27" s="79" t="str">
        <f t="shared" si="57"/>
        <v>нд</v>
      </c>
      <c r="L27" s="79" t="str">
        <f t="shared" si="57"/>
        <v>нд</v>
      </c>
      <c r="M27" s="79" t="str">
        <f t="shared" si="57"/>
        <v>нд</v>
      </c>
      <c r="N27" s="79" t="str">
        <f t="shared" ref="N27:O27" si="58">N188</f>
        <v>нд</v>
      </c>
      <c r="O27" s="79" t="str">
        <f t="shared" si="58"/>
        <v>нд</v>
      </c>
      <c r="P27" s="114" t="str">
        <f t="shared" ref="P27:R27" si="59">P188</f>
        <v>нд</v>
      </c>
      <c r="Q27" s="79" t="str">
        <f t="shared" si="59"/>
        <v>нд</v>
      </c>
      <c r="R27" s="79" t="str">
        <f t="shared" si="59"/>
        <v>нд</v>
      </c>
      <c r="S27" s="136" t="str">
        <f t="shared" si="16"/>
        <v>нд</v>
      </c>
      <c r="T27" s="131"/>
    </row>
    <row r="28" spans="1:20">
      <c r="A28" s="21" t="s">
        <v>161</v>
      </c>
      <c r="B28" s="22" t="s">
        <v>162</v>
      </c>
      <c r="C28" s="23" t="s">
        <v>23</v>
      </c>
      <c r="D28" s="82">
        <f t="shared" ref="D28:E28" si="60">D19</f>
        <v>130.904</v>
      </c>
      <c r="E28" s="82">
        <f t="shared" si="60"/>
        <v>103.315</v>
      </c>
      <c r="F28" s="82">
        <f t="shared" ref="F28:G28" si="61">F19</f>
        <v>27.088999999999999</v>
      </c>
      <c r="G28" s="100">
        <f t="shared" si="61"/>
        <v>27.088999999999999</v>
      </c>
      <c r="H28" s="100" t="str">
        <f t="shared" ref="H28" si="62">H19</f>
        <v>нд</v>
      </c>
      <c r="I28" s="100" t="str">
        <f t="shared" ref="I28:M28" si="63">I19</f>
        <v>нд</v>
      </c>
      <c r="J28" s="100" t="str">
        <f t="shared" si="63"/>
        <v>нд</v>
      </c>
      <c r="K28" s="100" t="str">
        <f t="shared" si="63"/>
        <v>нд</v>
      </c>
      <c r="L28" s="100" t="str">
        <f t="shared" si="63"/>
        <v>нд</v>
      </c>
      <c r="M28" s="100">
        <f t="shared" si="63"/>
        <v>18.277999999999999</v>
      </c>
      <c r="N28" s="100" t="str">
        <f t="shared" ref="N28:O28" si="64">N19</f>
        <v>нд</v>
      </c>
      <c r="O28" s="100">
        <f t="shared" si="64"/>
        <v>8.8109999999999999</v>
      </c>
      <c r="P28" s="117" t="str">
        <f t="shared" ref="P28:R28" si="65">P19</f>
        <v>нд</v>
      </c>
      <c r="Q28" s="100">
        <f t="shared" si="65"/>
        <v>27.088999999999999</v>
      </c>
      <c r="R28" s="100">
        <f t="shared" si="65"/>
        <v>-27.088999999999999</v>
      </c>
      <c r="S28" s="135">
        <f t="shared" si="16"/>
        <v>-100</v>
      </c>
      <c r="T28" s="131"/>
    </row>
    <row r="29" spans="1:20" ht="31.5">
      <c r="A29" s="24" t="s">
        <v>25</v>
      </c>
      <c r="B29" s="25" t="s">
        <v>163</v>
      </c>
      <c r="C29" s="26" t="s">
        <v>23</v>
      </c>
      <c r="D29" s="83">
        <f t="shared" ref="D29:E29" si="66">IF(NOT(SUM(D30,D44,D49,D64)=0),SUM(D30,D44,D49,D64),"нд")</f>
        <v>11.864000000000001</v>
      </c>
      <c r="E29" s="83">
        <f t="shared" si="66"/>
        <v>11.864000000000001</v>
      </c>
      <c r="F29" s="83" t="str">
        <f t="shared" ref="F29:G29" si="67">IF(NOT(SUM(F30,F44,F49,F64)=0),SUM(F30,F44,F49,F64),"нд")</f>
        <v>нд</v>
      </c>
      <c r="G29" s="83" t="str">
        <f t="shared" si="67"/>
        <v>нд</v>
      </c>
      <c r="H29" s="83" t="str">
        <f t="shared" ref="H29" si="68">IF(NOT(SUM(H30,H44,H49,H64)=0),SUM(H30,H44,H49,H64),"нд")</f>
        <v>нд</v>
      </c>
      <c r="I29" s="83" t="str">
        <f t="shared" ref="I29:M29" si="69">IF(NOT(SUM(I30,I44,I49,I64)=0),SUM(I30,I44,I49,I64),"нд")</f>
        <v>нд</v>
      </c>
      <c r="J29" s="83" t="str">
        <f t="shared" si="69"/>
        <v>нд</v>
      </c>
      <c r="K29" s="83" t="str">
        <f t="shared" si="69"/>
        <v>нд</v>
      </c>
      <c r="L29" s="83" t="str">
        <f t="shared" si="69"/>
        <v>нд</v>
      </c>
      <c r="M29" s="83" t="str">
        <f t="shared" si="69"/>
        <v>нд</v>
      </c>
      <c r="N29" s="83" t="str">
        <f t="shared" ref="N29:O29" si="70">IF(NOT(SUM(N30,N44,N49,N64)=0),SUM(N30,N44,N49,N64),"нд")</f>
        <v>нд</v>
      </c>
      <c r="O29" s="83" t="str">
        <f t="shared" si="70"/>
        <v>нд</v>
      </c>
      <c r="P29" s="118" t="str">
        <f t="shared" ref="P29:R29" si="71">IF(NOT(SUM(P30,P44,P49,P64)=0),SUM(P30,P44,P49,P64),"нд")</f>
        <v>нд</v>
      </c>
      <c r="Q29" s="83" t="str">
        <f t="shared" si="71"/>
        <v>нд</v>
      </c>
      <c r="R29" s="83" t="str">
        <f t="shared" si="71"/>
        <v>нд</v>
      </c>
      <c r="S29" s="140" t="str">
        <f t="shared" si="16"/>
        <v>нд</v>
      </c>
      <c r="T29" s="131"/>
    </row>
    <row r="30" spans="1:20" ht="47.25">
      <c r="A30" s="27" t="s">
        <v>26</v>
      </c>
      <c r="B30" s="28" t="s">
        <v>164</v>
      </c>
      <c r="C30" s="29" t="s">
        <v>23</v>
      </c>
      <c r="D30" s="84">
        <f t="shared" ref="D30:E30" si="72">IF(NOT(SUM(D31,D37,D42)=0),SUM(D31,D37,D42),"нд")</f>
        <v>11.617000000000001</v>
      </c>
      <c r="E30" s="84">
        <f t="shared" si="72"/>
        <v>11.617000000000001</v>
      </c>
      <c r="F30" s="84" t="str">
        <f t="shared" ref="F30:G30" si="73">IF(NOT(SUM(F31,F37,F42)=0),SUM(F31,F37,F42),"нд")</f>
        <v>нд</v>
      </c>
      <c r="G30" s="84" t="str">
        <f t="shared" si="73"/>
        <v>нд</v>
      </c>
      <c r="H30" s="84" t="str">
        <f t="shared" ref="H30" si="74">IF(NOT(SUM(H31,H37,H42)=0),SUM(H31,H37,H42),"нд")</f>
        <v>нд</v>
      </c>
      <c r="I30" s="84" t="str">
        <f t="shared" ref="I30:M30" si="75">IF(NOT(SUM(I31,I37,I42)=0),SUM(I31,I37,I42),"нд")</f>
        <v>нд</v>
      </c>
      <c r="J30" s="84" t="str">
        <f t="shared" si="75"/>
        <v>нд</v>
      </c>
      <c r="K30" s="84" t="str">
        <f t="shared" si="75"/>
        <v>нд</v>
      </c>
      <c r="L30" s="84" t="str">
        <f t="shared" si="75"/>
        <v>нд</v>
      </c>
      <c r="M30" s="84" t="str">
        <f t="shared" si="75"/>
        <v>нд</v>
      </c>
      <c r="N30" s="84" t="str">
        <f t="shared" ref="N30:O30" si="76">IF(NOT(SUM(N31,N37,N42)=0),SUM(N31,N37,N42),"нд")</f>
        <v>нд</v>
      </c>
      <c r="O30" s="84" t="str">
        <f t="shared" si="76"/>
        <v>нд</v>
      </c>
      <c r="P30" s="119" t="str">
        <f t="shared" ref="P30:R30" si="77">IF(NOT(SUM(P31,P37,P42)=0),SUM(P31,P37,P42),"нд")</f>
        <v>нд</v>
      </c>
      <c r="Q30" s="84" t="str">
        <f t="shared" si="77"/>
        <v>нд</v>
      </c>
      <c r="R30" s="84" t="str">
        <f t="shared" si="77"/>
        <v>нд</v>
      </c>
      <c r="S30" s="141" t="str">
        <f t="shared" si="16"/>
        <v>нд</v>
      </c>
      <c r="T30" s="131"/>
    </row>
    <row r="31" spans="1:20" ht="63">
      <c r="A31" s="30" t="s">
        <v>27</v>
      </c>
      <c r="B31" s="31" t="s">
        <v>165</v>
      </c>
      <c r="C31" s="32" t="s">
        <v>23</v>
      </c>
      <c r="D31" s="85">
        <f t="shared" ref="D31:E31" si="78">IF(NOT(SUM(D32,D34)=0),SUM(D32,D34),"нд")</f>
        <v>3.4060000000000001</v>
      </c>
      <c r="E31" s="85">
        <f t="shared" si="78"/>
        <v>3.4060000000000001</v>
      </c>
      <c r="F31" s="85" t="str">
        <f t="shared" ref="F31:G31" si="79">IF(NOT(SUM(F32,F34)=0),SUM(F32,F34),"нд")</f>
        <v>нд</v>
      </c>
      <c r="G31" s="85" t="str">
        <f t="shared" si="79"/>
        <v>нд</v>
      </c>
      <c r="H31" s="85" t="str">
        <f t="shared" ref="H31" si="80">IF(NOT(SUM(H32,H34)=0),SUM(H32,H34),"нд")</f>
        <v>нд</v>
      </c>
      <c r="I31" s="85" t="str">
        <f t="shared" ref="I31:M31" si="81">IF(NOT(SUM(I32,I34)=0),SUM(I32,I34),"нд")</f>
        <v>нд</v>
      </c>
      <c r="J31" s="85" t="str">
        <f t="shared" si="81"/>
        <v>нд</v>
      </c>
      <c r="K31" s="85" t="str">
        <f t="shared" si="81"/>
        <v>нд</v>
      </c>
      <c r="L31" s="85" t="str">
        <f t="shared" si="81"/>
        <v>нд</v>
      </c>
      <c r="M31" s="85" t="str">
        <f t="shared" si="81"/>
        <v>нд</v>
      </c>
      <c r="N31" s="85" t="str">
        <f t="shared" ref="N31:O31" si="82">IF(NOT(SUM(N32,N34)=0),SUM(N32,N34),"нд")</f>
        <v>нд</v>
      </c>
      <c r="O31" s="85" t="str">
        <f t="shared" si="82"/>
        <v>нд</v>
      </c>
      <c r="P31" s="120" t="str">
        <f t="shared" ref="P31:R31" si="83">IF(NOT(SUM(P32,P34)=0),SUM(P32,P34),"нд")</f>
        <v>нд</v>
      </c>
      <c r="Q31" s="85" t="str">
        <f t="shared" si="83"/>
        <v>нд</v>
      </c>
      <c r="R31" s="85" t="str">
        <f t="shared" si="83"/>
        <v>нд</v>
      </c>
      <c r="S31" s="142" t="str">
        <f t="shared" si="16"/>
        <v>нд</v>
      </c>
      <c r="T31" s="131"/>
    </row>
    <row r="32" spans="1:20">
      <c r="A32" s="8" t="s">
        <v>28</v>
      </c>
      <c r="B32" s="9" t="s">
        <v>29</v>
      </c>
      <c r="C32" s="4" t="s">
        <v>23</v>
      </c>
      <c r="D32" s="80">
        <f t="shared" ref="D32:E32" si="84">IF(NOT(SUM(D33:D33)=0),SUM(D33:D33),"нд")</f>
        <v>2.1930000000000001</v>
      </c>
      <c r="E32" s="80">
        <f t="shared" si="84"/>
        <v>2.1930000000000001</v>
      </c>
      <c r="F32" s="80" t="str">
        <f t="shared" ref="F32" si="85">IF(NOT(SUM(F33:F33)=0),SUM(F33:F33),"нд")</f>
        <v>нд</v>
      </c>
      <c r="G32" s="80" t="str">
        <f t="shared" ref="G32:R32" si="86">IF(NOT(SUM(G33:G33)=0),SUM(G33:G33),"нд")</f>
        <v>нд</v>
      </c>
      <c r="H32" s="80" t="str">
        <f t="shared" si="86"/>
        <v>нд</v>
      </c>
      <c r="I32" s="80" t="str">
        <f t="shared" si="86"/>
        <v>нд</v>
      </c>
      <c r="J32" s="80" t="str">
        <f t="shared" si="86"/>
        <v>нд</v>
      </c>
      <c r="K32" s="80" t="str">
        <f t="shared" si="86"/>
        <v>нд</v>
      </c>
      <c r="L32" s="80" t="str">
        <f t="shared" si="86"/>
        <v>нд</v>
      </c>
      <c r="M32" s="80" t="str">
        <f t="shared" si="86"/>
        <v>нд</v>
      </c>
      <c r="N32" s="80" t="str">
        <f t="shared" si="86"/>
        <v>нд</v>
      </c>
      <c r="O32" s="80" t="str">
        <f t="shared" si="86"/>
        <v>нд</v>
      </c>
      <c r="P32" s="115" t="str">
        <f t="shared" si="86"/>
        <v>нд</v>
      </c>
      <c r="Q32" s="80" t="str">
        <f t="shared" si="86"/>
        <v>нд</v>
      </c>
      <c r="R32" s="80" t="str">
        <f t="shared" si="86"/>
        <v>нд</v>
      </c>
      <c r="S32" s="137" t="str">
        <f t="shared" si="16"/>
        <v>нд</v>
      </c>
      <c r="T32" s="131"/>
    </row>
    <row r="33" spans="1:20" ht="141.75">
      <c r="A33" s="11" t="s">
        <v>166</v>
      </c>
      <c r="B33" s="20" t="s">
        <v>167</v>
      </c>
      <c r="C33" s="33" t="s">
        <v>168</v>
      </c>
      <c r="D33" s="86">
        <v>2.1930000000000001</v>
      </c>
      <c r="E33" s="86">
        <v>2.1930000000000001</v>
      </c>
      <c r="F33" s="87" t="s">
        <v>24</v>
      </c>
      <c r="G33" s="86" t="s">
        <v>24</v>
      </c>
      <c r="H33" s="86" t="s">
        <v>24</v>
      </c>
      <c r="I33" s="86" t="s">
        <v>24</v>
      </c>
      <c r="J33" s="86" t="s">
        <v>24</v>
      </c>
      <c r="K33" s="86" t="s">
        <v>24</v>
      </c>
      <c r="L33" s="86" t="s">
        <v>24</v>
      </c>
      <c r="M33" s="86" t="s">
        <v>24</v>
      </c>
      <c r="N33" s="86" t="s">
        <v>24</v>
      </c>
      <c r="O33" s="86" t="s">
        <v>24</v>
      </c>
      <c r="P33" s="101" t="s">
        <v>24</v>
      </c>
      <c r="Q33" s="55" t="str">
        <f>IF(NOT(OR(F33="нд",H33="нд")),F33-H33,F33)</f>
        <v>нд</v>
      </c>
      <c r="R33" s="134" t="str">
        <f>IF(SUM(H33)-SUM(G33)=0,"нд",SUM(H33)-SUM(G33))</f>
        <v>нд</v>
      </c>
      <c r="S33" s="135" t="str">
        <f t="shared" si="16"/>
        <v>нд</v>
      </c>
      <c r="T33" s="131"/>
    </row>
    <row r="34" spans="1:20">
      <c r="A34" s="16" t="s">
        <v>48</v>
      </c>
      <c r="B34" s="19" t="s">
        <v>65</v>
      </c>
      <c r="C34" s="18" t="s">
        <v>23</v>
      </c>
      <c r="D34" s="81">
        <f t="shared" ref="D34:E34" si="87">IF(NOT(SUM(D35:D36)=0),SUM(D35:D36),"нд")</f>
        <v>1.2130000000000001</v>
      </c>
      <c r="E34" s="81">
        <f t="shared" si="87"/>
        <v>1.2130000000000001</v>
      </c>
      <c r="F34" s="81" t="str">
        <f t="shared" ref="F34" si="88">IF(NOT(SUM(F35:F36)=0),SUM(F35:F36),"нд")</f>
        <v>нд</v>
      </c>
      <c r="G34" s="81" t="str">
        <f t="shared" ref="G34" si="89">IF(NOT(SUM(G35:G36)=0),SUM(G35:G36),"нд")</f>
        <v>нд</v>
      </c>
      <c r="H34" s="81" t="str">
        <f t="shared" ref="H34" si="90">IF(NOT(SUM(H35:H36)=0),SUM(H35:H36),"нд")</f>
        <v>нд</v>
      </c>
      <c r="I34" s="81" t="str">
        <f t="shared" ref="I34:M34" si="91">IF(NOT(SUM(I35:I36)=0),SUM(I35:I36),"нд")</f>
        <v>нд</v>
      </c>
      <c r="J34" s="81" t="str">
        <f t="shared" si="91"/>
        <v>нд</v>
      </c>
      <c r="K34" s="81" t="str">
        <f t="shared" si="91"/>
        <v>нд</v>
      </c>
      <c r="L34" s="81" t="str">
        <f t="shared" si="91"/>
        <v>нд</v>
      </c>
      <c r="M34" s="81" t="str">
        <f t="shared" si="91"/>
        <v>нд</v>
      </c>
      <c r="N34" s="81" t="str">
        <f t="shared" ref="N34:O34" si="92">IF(NOT(SUM(N35:N36)=0),SUM(N35:N36),"нд")</f>
        <v>нд</v>
      </c>
      <c r="O34" s="81" t="str">
        <f t="shared" si="92"/>
        <v>нд</v>
      </c>
      <c r="P34" s="116" t="str">
        <f t="shared" ref="P34:R34" si="93">IF(NOT(SUM(P35:P36)=0),SUM(P35:P36),"нд")</f>
        <v>нд</v>
      </c>
      <c r="Q34" s="81" t="str">
        <f t="shared" si="93"/>
        <v>нд</v>
      </c>
      <c r="R34" s="81" t="str">
        <f t="shared" si="93"/>
        <v>нд</v>
      </c>
      <c r="S34" s="136" t="str">
        <f t="shared" si="16"/>
        <v>нд</v>
      </c>
      <c r="T34" s="131"/>
    </row>
    <row r="35" spans="1:20" ht="31.5">
      <c r="A35" s="11" t="s">
        <v>169</v>
      </c>
      <c r="B35" s="34" t="s">
        <v>139</v>
      </c>
      <c r="C35" s="33" t="s">
        <v>140</v>
      </c>
      <c r="D35" s="86">
        <v>0.224</v>
      </c>
      <c r="E35" s="86">
        <v>0.224</v>
      </c>
      <c r="F35" s="87" t="s">
        <v>24</v>
      </c>
      <c r="G35" s="86" t="s">
        <v>24</v>
      </c>
      <c r="H35" s="86" t="s">
        <v>24</v>
      </c>
      <c r="I35" s="87" t="s">
        <v>24</v>
      </c>
      <c r="J35" s="87" t="s">
        <v>24</v>
      </c>
      <c r="K35" s="87" t="s">
        <v>24</v>
      </c>
      <c r="L35" s="87" t="s">
        <v>24</v>
      </c>
      <c r="M35" s="87" t="s">
        <v>24</v>
      </c>
      <c r="N35" s="87" t="s">
        <v>24</v>
      </c>
      <c r="O35" s="87" t="s">
        <v>24</v>
      </c>
      <c r="P35" s="103" t="s">
        <v>24</v>
      </c>
      <c r="Q35" s="55" t="str">
        <f>IF(NOT(OR(F35="нд",H35="нд")),F35-H35,F35)</f>
        <v>нд</v>
      </c>
      <c r="R35" s="134" t="str">
        <f>IF(SUM(H35)-SUM(G35)=0,"нд",SUM(H35)-SUM(G35))</f>
        <v>нд</v>
      </c>
      <c r="S35" s="135" t="str">
        <f t="shared" si="16"/>
        <v>нд</v>
      </c>
      <c r="T35" s="131"/>
    </row>
    <row r="36" spans="1:20" ht="94.5">
      <c r="A36" s="11" t="s">
        <v>170</v>
      </c>
      <c r="B36" s="15" t="s">
        <v>171</v>
      </c>
      <c r="C36" s="33" t="s">
        <v>172</v>
      </c>
      <c r="D36" s="86">
        <v>0.98899999999999999</v>
      </c>
      <c r="E36" s="86">
        <v>0.98899999999999999</v>
      </c>
      <c r="F36" s="87" t="s">
        <v>24</v>
      </c>
      <c r="G36" s="86" t="s">
        <v>24</v>
      </c>
      <c r="H36" s="86" t="s">
        <v>24</v>
      </c>
      <c r="I36" s="86" t="s">
        <v>24</v>
      </c>
      <c r="J36" s="86" t="s">
        <v>24</v>
      </c>
      <c r="K36" s="87" t="s">
        <v>24</v>
      </c>
      <c r="L36" s="87" t="s">
        <v>24</v>
      </c>
      <c r="M36" s="87" t="s">
        <v>24</v>
      </c>
      <c r="N36" s="87" t="s">
        <v>24</v>
      </c>
      <c r="O36" s="87" t="s">
        <v>24</v>
      </c>
      <c r="P36" s="103" t="s">
        <v>24</v>
      </c>
      <c r="Q36" s="55" t="str">
        <f t="shared" ref="Q36" si="94">IF(NOT(OR(F36="нд",H36="нд")),F36-H36,F36)</f>
        <v>нд</v>
      </c>
      <c r="R36" s="134" t="str">
        <f t="shared" ref="R36" si="95">IF(SUM(H36)-SUM(G36)=0,"нд",SUM(H36)-SUM(G36))</f>
        <v>нд</v>
      </c>
      <c r="S36" s="135" t="str">
        <f t="shared" si="16"/>
        <v>нд</v>
      </c>
      <c r="T36" s="131"/>
    </row>
    <row r="37" spans="1:20" ht="63">
      <c r="A37" s="30" t="s">
        <v>53</v>
      </c>
      <c r="B37" s="31" t="s">
        <v>173</v>
      </c>
      <c r="C37" s="32" t="s">
        <v>23</v>
      </c>
      <c r="D37" s="85">
        <f t="shared" ref="D37:E37" si="96">IF(NOT(SUM(D38)=0),SUM(D38),"нд")</f>
        <v>8.2110000000000003</v>
      </c>
      <c r="E37" s="85">
        <f t="shared" si="96"/>
        <v>8.2110000000000003</v>
      </c>
      <c r="F37" s="85" t="str">
        <f t="shared" ref="F37" si="97">IF(NOT(SUM(F38)=0),SUM(F38),"нд")</f>
        <v>нд</v>
      </c>
      <c r="G37" s="85" t="str">
        <f t="shared" ref="G37:R37" si="98">IF(NOT(SUM(G38)=0),SUM(G38),"нд")</f>
        <v>нд</v>
      </c>
      <c r="H37" s="85" t="str">
        <f t="shared" si="98"/>
        <v>нд</v>
      </c>
      <c r="I37" s="85" t="str">
        <f t="shared" si="98"/>
        <v>нд</v>
      </c>
      <c r="J37" s="85" t="str">
        <f t="shared" si="98"/>
        <v>нд</v>
      </c>
      <c r="K37" s="85" t="str">
        <f t="shared" si="98"/>
        <v>нд</v>
      </c>
      <c r="L37" s="85" t="str">
        <f t="shared" si="98"/>
        <v>нд</v>
      </c>
      <c r="M37" s="85" t="str">
        <f t="shared" si="98"/>
        <v>нд</v>
      </c>
      <c r="N37" s="85" t="str">
        <f t="shared" si="98"/>
        <v>нд</v>
      </c>
      <c r="O37" s="85" t="str">
        <f t="shared" si="98"/>
        <v>нд</v>
      </c>
      <c r="P37" s="120" t="str">
        <f t="shared" si="98"/>
        <v>нд</v>
      </c>
      <c r="Q37" s="85" t="str">
        <f t="shared" si="98"/>
        <v>нд</v>
      </c>
      <c r="R37" s="85" t="str">
        <f t="shared" si="98"/>
        <v>нд</v>
      </c>
      <c r="S37" s="142" t="str">
        <f t="shared" si="16"/>
        <v>нд</v>
      </c>
      <c r="T37" s="131"/>
    </row>
    <row r="38" spans="1:20">
      <c r="A38" s="16" t="s">
        <v>174</v>
      </c>
      <c r="B38" s="19" t="s">
        <v>65</v>
      </c>
      <c r="C38" s="18" t="s">
        <v>23</v>
      </c>
      <c r="D38" s="81">
        <f t="shared" ref="D38:E38" si="99">IF(NOT(SUM(D39:D41)=0),SUM(D39:D41),"нд")</f>
        <v>8.2110000000000003</v>
      </c>
      <c r="E38" s="81">
        <f t="shared" si="99"/>
        <v>8.2110000000000003</v>
      </c>
      <c r="F38" s="81" t="str">
        <f t="shared" ref="F38" si="100">IF(NOT(SUM(F39:F41)=0),SUM(F39:F41),"нд")</f>
        <v>нд</v>
      </c>
      <c r="G38" s="81" t="str">
        <f t="shared" ref="G38" si="101">IF(NOT(SUM(G39:G41)=0),SUM(G39:G41),"нд")</f>
        <v>нд</v>
      </c>
      <c r="H38" s="81" t="str">
        <f t="shared" ref="H38" si="102">IF(NOT(SUM(H39:H41)=0),SUM(H39:H41),"нд")</f>
        <v>нд</v>
      </c>
      <c r="I38" s="81" t="str">
        <f t="shared" ref="I38:M38" si="103">IF(NOT(SUM(I39:I41)=0),SUM(I39:I41),"нд")</f>
        <v>нд</v>
      </c>
      <c r="J38" s="81" t="str">
        <f t="shared" si="103"/>
        <v>нд</v>
      </c>
      <c r="K38" s="81" t="str">
        <f t="shared" si="103"/>
        <v>нд</v>
      </c>
      <c r="L38" s="81" t="str">
        <f t="shared" si="103"/>
        <v>нд</v>
      </c>
      <c r="M38" s="81" t="str">
        <f t="shared" si="103"/>
        <v>нд</v>
      </c>
      <c r="N38" s="81" t="str">
        <f t="shared" ref="N38:O38" si="104">IF(NOT(SUM(N39:N41)=0),SUM(N39:N41),"нд")</f>
        <v>нд</v>
      </c>
      <c r="O38" s="81" t="str">
        <f t="shared" si="104"/>
        <v>нд</v>
      </c>
      <c r="P38" s="116" t="str">
        <f t="shared" ref="P38:R38" si="105">IF(NOT(SUM(P39:P41)=0),SUM(P39:P41),"нд")</f>
        <v>нд</v>
      </c>
      <c r="Q38" s="81" t="str">
        <f t="shared" si="105"/>
        <v>нд</v>
      </c>
      <c r="R38" s="81" t="str">
        <f t="shared" si="105"/>
        <v>нд</v>
      </c>
      <c r="S38" s="139" t="str">
        <f t="shared" si="16"/>
        <v>нд</v>
      </c>
      <c r="T38" s="131"/>
    </row>
    <row r="39" spans="1:20" ht="31.5" customHeight="1">
      <c r="A39" s="11" t="s">
        <v>175</v>
      </c>
      <c r="B39" s="34" t="s">
        <v>141</v>
      </c>
      <c r="C39" s="33" t="s">
        <v>142</v>
      </c>
      <c r="D39" s="87">
        <v>7.48</v>
      </c>
      <c r="E39" s="87">
        <v>7.48</v>
      </c>
      <c r="F39" s="99" t="s">
        <v>24</v>
      </c>
      <c r="G39" s="87" t="str">
        <f t="shared" ref="G39:H41" si="106">IF(NOT(SUM(I39,K39,M39,O39)=0),SUM(I39,K39,M39,O39),"нд")</f>
        <v>нд</v>
      </c>
      <c r="H39" s="87" t="str">
        <f t="shared" si="106"/>
        <v>нд</v>
      </c>
      <c r="I39" s="87" t="s">
        <v>24</v>
      </c>
      <c r="J39" s="87" t="s">
        <v>24</v>
      </c>
      <c r="K39" s="87" t="s">
        <v>24</v>
      </c>
      <c r="L39" s="87" t="s">
        <v>24</v>
      </c>
      <c r="M39" s="87" t="s">
        <v>24</v>
      </c>
      <c r="N39" s="87" t="s">
        <v>24</v>
      </c>
      <c r="O39" s="87" t="s">
        <v>24</v>
      </c>
      <c r="P39" s="103" t="s">
        <v>24</v>
      </c>
      <c r="Q39" s="55" t="str">
        <f t="shared" ref="Q39:Q43" si="107">IF(NOT(OR(F39="нд",H39="нд")),F39-H39,F39)</f>
        <v>нд</v>
      </c>
      <c r="R39" s="134" t="str">
        <f t="shared" ref="R39:R43" si="108">IF(SUM(H39)-SUM(G39)=0,"нд",SUM(H39)-SUM(G39))</f>
        <v>нд</v>
      </c>
      <c r="S39" s="135" t="str">
        <f t="shared" si="16"/>
        <v>нд</v>
      </c>
      <c r="T39" s="131"/>
    </row>
    <row r="40" spans="1:20" ht="126">
      <c r="A40" s="11" t="s">
        <v>176</v>
      </c>
      <c r="B40" s="34" t="s">
        <v>177</v>
      </c>
      <c r="C40" s="33" t="s">
        <v>178</v>
      </c>
      <c r="D40" s="87">
        <v>0.65600000000000003</v>
      </c>
      <c r="E40" s="87">
        <v>0.65600000000000003</v>
      </c>
      <c r="F40" s="87" t="s">
        <v>24</v>
      </c>
      <c r="G40" s="87" t="str">
        <f t="shared" si="106"/>
        <v>нд</v>
      </c>
      <c r="H40" s="87" t="str">
        <f t="shared" si="106"/>
        <v>нд</v>
      </c>
      <c r="I40" s="86" t="s">
        <v>24</v>
      </c>
      <c r="J40" s="86" t="s">
        <v>24</v>
      </c>
      <c r="K40" s="86" t="s">
        <v>24</v>
      </c>
      <c r="L40" s="86" t="s">
        <v>24</v>
      </c>
      <c r="M40" s="86" t="s">
        <v>24</v>
      </c>
      <c r="N40" s="86" t="s">
        <v>24</v>
      </c>
      <c r="O40" s="86" t="s">
        <v>24</v>
      </c>
      <c r="P40" s="101" t="s">
        <v>24</v>
      </c>
      <c r="Q40" s="55" t="str">
        <f t="shared" si="107"/>
        <v>нд</v>
      </c>
      <c r="R40" s="134" t="str">
        <f t="shared" si="108"/>
        <v>нд</v>
      </c>
      <c r="S40" s="135" t="str">
        <f t="shared" si="16"/>
        <v>нд</v>
      </c>
      <c r="T40" s="131"/>
    </row>
    <row r="41" spans="1:20" ht="63">
      <c r="A41" s="11" t="s">
        <v>179</v>
      </c>
      <c r="B41" s="34" t="s">
        <v>433</v>
      </c>
      <c r="C41" s="33" t="s">
        <v>180</v>
      </c>
      <c r="D41" s="87">
        <v>7.4999999999999997E-2</v>
      </c>
      <c r="E41" s="87">
        <v>7.4999999999999997E-2</v>
      </c>
      <c r="F41" s="87" t="s">
        <v>24</v>
      </c>
      <c r="G41" s="87" t="str">
        <f t="shared" si="106"/>
        <v>нд</v>
      </c>
      <c r="H41" s="87" t="str">
        <f t="shared" si="106"/>
        <v>нд</v>
      </c>
      <c r="I41" s="86" t="s">
        <v>24</v>
      </c>
      <c r="J41" s="86" t="s">
        <v>24</v>
      </c>
      <c r="K41" s="86" t="s">
        <v>24</v>
      </c>
      <c r="L41" s="86" t="s">
        <v>24</v>
      </c>
      <c r="M41" s="86" t="s">
        <v>24</v>
      </c>
      <c r="N41" s="86" t="s">
        <v>24</v>
      </c>
      <c r="O41" s="86" t="s">
        <v>24</v>
      </c>
      <c r="P41" s="101" t="s">
        <v>24</v>
      </c>
      <c r="Q41" s="55" t="str">
        <f t="shared" si="107"/>
        <v>нд</v>
      </c>
      <c r="R41" s="134" t="str">
        <f t="shared" si="108"/>
        <v>нд</v>
      </c>
      <c r="S41" s="135" t="str">
        <f t="shared" si="16"/>
        <v>нд</v>
      </c>
      <c r="T41" s="131"/>
    </row>
    <row r="42" spans="1:20" ht="63">
      <c r="A42" s="30" t="s">
        <v>181</v>
      </c>
      <c r="B42" s="31" t="s">
        <v>182</v>
      </c>
      <c r="C42" s="32" t="s">
        <v>23</v>
      </c>
      <c r="D42" s="85" t="str">
        <f t="shared" ref="D42:E42" si="109">IF(NOT(SUM(D43)=0),SUM(D43),"нд")</f>
        <v>нд</v>
      </c>
      <c r="E42" s="85" t="str">
        <f t="shared" si="109"/>
        <v>нд</v>
      </c>
      <c r="F42" s="85" t="str">
        <f t="shared" ref="F42" si="110">IF(NOT(SUM(F43)=0),SUM(F43),"нд")</f>
        <v>нд</v>
      </c>
      <c r="G42" s="85" t="str">
        <f t="shared" ref="G42:R42" si="111">IF(NOT(SUM(G43)=0),SUM(G43),"нд")</f>
        <v>нд</v>
      </c>
      <c r="H42" s="85" t="str">
        <f t="shared" si="111"/>
        <v>нд</v>
      </c>
      <c r="I42" s="85" t="str">
        <f t="shared" si="111"/>
        <v>нд</v>
      </c>
      <c r="J42" s="85" t="str">
        <f t="shared" si="111"/>
        <v>нд</v>
      </c>
      <c r="K42" s="85" t="str">
        <f t="shared" si="111"/>
        <v>нд</v>
      </c>
      <c r="L42" s="85" t="str">
        <f t="shared" si="111"/>
        <v>нд</v>
      </c>
      <c r="M42" s="85" t="str">
        <f t="shared" si="111"/>
        <v>нд</v>
      </c>
      <c r="N42" s="85" t="str">
        <f t="shared" si="111"/>
        <v>нд</v>
      </c>
      <c r="O42" s="85" t="str">
        <f t="shared" si="111"/>
        <v>нд</v>
      </c>
      <c r="P42" s="120" t="str">
        <f t="shared" si="111"/>
        <v>нд</v>
      </c>
      <c r="Q42" s="85" t="str">
        <f t="shared" si="111"/>
        <v>нд</v>
      </c>
      <c r="R42" s="85" t="str">
        <f t="shared" si="111"/>
        <v>нд</v>
      </c>
      <c r="S42" s="142" t="str">
        <f t="shared" si="16"/>
        <v>нд</v>
      </c>
      <c r="T42" s="131"/>
    </row>
    <row r="43" spans="1:20">
      <c r="A43" s="21" t="s">
        <v>24</v>
      </c>
      <c r="B43" s="21" t="s">
        <v>24</v>
      </c>
      <c r="C43" s="21" t="s">
        <v>24</v>
      </c>
      <c r="D43" s="88" t="s">
        <v>24</v>
      </c>
      <c r="E43" s="88" t="s">
        <v>24</v>
      </c>
      <c r="F43" s="88" t="s">
        <v>24</v>
      </c>
      <c r="G43" s="87" t="str">
        <f>IF(NOT(SUM(I43,K43,M43,O43)=0),SUM(I43,K43,M43,O43),"нд")</f>
        <v>нд</v>
      </c>
      <c r="H43" s="87" t="str">
        <f>IF(NOT(SUM(J43,L43,N43,P43)=0),SUM(J43,L43,N43,P43),"нд")</f>
        <v>нд</v>
      </c>
      <c r="I43" s="88" t="s">
        <v>24</v>
      </c>
      <c r="J43" s="88" t="s">
        <v>24</v>
      </c>
      <c r="K43" s="88" t="s">
        <v>24</v>
      </c>
      <c r="L43" s="88" t="s">
        <v>24</v>
      </c>
      <c r="M43" s="88" t="s">
        <v>24</v>
      </c>
      <c r="N43" s="88" t="s">
        <v>24</v>
      </c>
      <c r="O43" s="88" t="s">
        <v>24</v>
      </c>
      <c r="P43" s="121" t="s">
        <v>24</v>
      </c>
      <c r="Q43" s="55" t="str">
        <f t="shared" si="107"/>
        <v>нд</v>
      </c>
      <c r="R43" s="134" t="str">
        <f t="shared" si="108"/>
        <v>нд</v>
      </c>
      <c r="S43" s="135" t="str">
        <f t="shared" si="16"/>
        <v>нд</v>
      </c>
      <c r="T43" s="131"/>
    </row>
    <row r="44" spans="1:20" ht="47.25">
      <c r="A44" s="27" t="s">
        <v>183</v>
      </c>
      <c r="B44" s="28" t="s">
        <v>184</v>
      </c>
      <c r="C44" s="29" t="s">
        <v>23</v>
      </c>
      <c r="D44" s="84" t="str">
        <f t="shared" ref="D44:E44" si="112">IF(NOT(SUM(D45,D47)=0),SUM(D45,D47),"нд")</f>
        <v>нд</v>
      </c>
      <c r="E44" s="84" t="str">
        <f t="shared" si="112"/>
        <v>нд</v>
      </c>
      <c r="F44" s="84" t="str">
        <f t="shared" ref="F44:G44" si="113">IF(NOT(SUM(F45,F47)=0),SUM(F45,F47),"нд")</f>
        <v>нд</v>
      </c>
      <c r="G44" s="84" t="str">
        <f t="shared" si="113"/>
        <v>нд</v>
      </c>
      <c r="H44" s="84" t="str">
        <f t="shared" ref="H44" si="114">IF(NOT(SUM(H45,H47)=0),SUM(H45,H47),"нд")</f>
        <v>нд</v>
      </c>
      <c r="I44" s="84" t="str">
        <f t="shared" ref="I44:M44" si="115">IF(NOT(SUM(I45,I47)=0),SUM(I45,I47),"нд")</f>
        <v>нд</v>
      </c>
      <c r="J44" s="84" t="str">
        <f t="shared" si="115"/>
        <v>нд</v>
      </c>
      <c r="K44" s="84" t="str">
        <f t="shared" si="115"/>
        <v>нд</v>
      </c>
      <c r="L44" s="84" t="str">
        <f t="shared" si="115"/>
        <v>нд</v>
      </c>
      <c r="M44" s="84" t="str">
        <f t="shared" si="115"/>
        <v>нд</v>
      </c>
      <c r="N44" s="84" t="str">
        <f t="shared" ref="N44:O44" si="116">IF(NOT(SUM(N45,N47)=0),SUM(N45,N47),"нд")</f>
        <v>нд</v>
      </c>
      <c r="O44" s="84" t="str">
        <f t="shared" si="116"/>
        <v>нд</v>
      </c>
      <c r="P44" s="119" t="str">
        <f t="shared" ref="P44:R44" si="117">IF(NOT(SUM(P45,P47)=0),SUM(P45,P47),"нд")</f>
        <v>нд</v>
      </c>
      <c r="Q44" s="84" t="str">
        <f t="shared" si="117"/>
        <v>нд</v>
      </c>
      <c r="R44" s="84" t="str">
        <f t="shared" si="117"/>
        <v>нд</v>
      </c>
      <c r="S44" s="141" t="str">
        <f t="shared" si="16"/>
        <v>нд</v>
      </c>
      <c r="T44" s="131"/>
    </row>
    <row r="45" spans="1:20" ht="78.75">
      <c r="A45" s="30" t="s">
        <v>185</v>
      </c>
      <c r="B45" s="31" t="s">
        <v>186</v>
      </c>
      <c r="C45" s="32" t="s">
        <v>23</v>
      </c>
      <c r="D45" s="85" t="str">
        <f t="shared" ref="D45:E45" si="118">IF(NOT(SUM(D46)=0),SUM(D46),"нд")</f>
        <v>нд</v>
      </c>
      <c r="E45" s="85" t="str">
        <f t="shared" si="118"/>
        <v>нд</v>
      </c>
      <c r="F45" s="85" t="str">
        <f t="shared" ref="F45" si="119">IF(NOT(SUM(F46)=0),SUM(F46),"нд")</f>
        <v>нд</v>
      </c>
      <c r="G45" s="85" t="str">
        <f t="shared" ref="G45:R45" si="120">IF(NOT(SUM(G46)=0),SUM(G46),"нд")</f>
        <v>нд</v>
      </c>
      <c r="H45" s="85" t="str">
        <f t="shared" si="120"/>
        <v>нд</v>
      </c>
      <c r="I45" s="85" t="str">
        <f t="shared" si="120"/>
        <v>нд</v>
      </c>
      <c r="J45" s="85" t="str">
        <f t="shared" si="120"/>
        <v>нд</v>
      </c>
      <c r="K45" s="85" t="str">
        <f t="shared" si="120"/>
        <v>нд</v>
      </c>
      <c r="L45" s="85" t="str">
        <f t="shared" si="120"/>
        <v>нд</v>
      </c>
      <c r="M45" s="85" t="str">
        <f t="shared" si="120"/>
        <v>нд</v>
      </c>
      <c r="N45" s="85" t="str">
        <f t="shared" si="120"/>
        <v>нд</v>
      </c>
      <c r="O45" s="85" t="str">
        <f t="shared" si="120"/>
        <v>нд</v>
      </c>
      <c r="P45" s="120" t="str">
        <f t="shared" si="120"/>
        <v>нд</v>
      </c>
      <c r="Q45" s="85" t="str">
        <f t="shared" si="120"/>
        <v>нд</v>
      </c>
      <c r="R45" s="85" t="str">
        <f t="shared" si="120"/>
        <v>нд</v>
      </c>
      <c r="S45" s="142" t="str">
        <f t="shared" si="16"/>
        <v>нд</v>
      </c>
      <c r="T45" s="131"/>
    </row>
    <row r="46" spans="1:20">
      <c r="A46" s="21" t="s">
        <v>24</v>
      </c>
      <c r="B46" s="21" t="s">
        <v>24</v>
      </c>
      <c r="C46" s="21" t="s">
        <v>24</v>
      </c>
      <c r="D46" s="88" t="s">
        <v>24</v>
      </c>
      <c r="E46" s="88" t="s">
        <v>24</v>
      </c>
      <c r="F46" s="88" t="s">
        <v>24</v>
      </c>
      <c r="G46" s="87" t="str">
        <f>IF(NOT(SUM(I46,K46,M46,O46)=0),SUM(I46,K46,M46,O46),"нд")</f>
        <v>нд</v>
      </c>
      <c r="H46" s="87" t="str">
        <f>IF(NOT(SUM(J46,L46,N46,P46)=0),SUM(J46,L46,N46,P46),"нд")</f>
        <v>нд</v>
      </c>
      <c r="I46" s="88" t="s">
        <v>24</v>
      </c>
      <c r="J46" s="88" t="s">
        <v>24</v>
      </c>
      <c r="K46" s="88" t="s">
        <v>24</v>
      </c>
      <c r="L46" s="88" t="s">
        <v>24</v>
      </c>
      <c r="M46" s="88" t="s">
        <v>24</v>
      </c>
      <c r="N46" s="88" t="s">
        <v>24</v>
      </c>
      <c r="O46" s="88" t="s">
        <v>24</v>
      </c>
      <c r="P46" s="121" t="s">
        <v>24</v>
      </c>
      <c r="Q46" s="55" t="str">
        <f t="shared" ref="Q46" si="121">IF(NOT(OR(F46="нд",H46="нд")),F46-H46,F46)</f>
        <v>нд</v>
      </c>
      <c r="R46" s="134" t="str">
        <f t="shared" ref="R46" si="122">IF(SUM(H46)-SUM(G46)=0,"нд",SUM(H46)-SUM(G46))</f>
        <v>нд</v>
      </c>
      <c r="S46" s="135" t="str">
        <f t="shared" si="16"/>
        <v>нд</v>
      </c>
      <c r="T46" s="131"/>
    </row>
    <row r="47" spans="1:20" ht="47.25">
      <c r="A47" s="30" t="s">
        <v>187</v>
      </c>
      <c r="B47" s="31" t="s">
        <v>188</v>
      </c>
      <c r="C47" s="32" t="s">
        <v>23</v>
      </c>
      <c r="D47" s="85" t="str">
        <f t="shared" ref="D47:E47" si="123">IF(NOT(SUM(D48)=0),SUM(D48),"нд")</f>
        <v>нд</v>
      </c>
      <c r="E47" s="85" t="str">
        <f t="shared" si="123"/>
        <v>нд</v>
      </c>
      <c r="F47" s="85" t="str">
        <f t="shared" ref="F47" si="124">IF(NOT(SUM(F48)=0),SUM(F48),"нд")</f>
        <v>нд</v>
      </c>
      <c r="G47" s="85" t="str">
        <f t="shared" ref="G47:R47" si="125">IF(NOT(SUM(G48)=0),SUM(G48),"нд")</f>
        <v>нд</v>
      </c>
      <c r="H47" s="85" t="str">
        <f t="shared" si="125"/>
        <v>нд</v>
      </c>
      <c r="I47" s="85" t="str">
        <f t="shared" si="125"/>
        <v>нд</v>
      </c>
      <c r="J47" s="85" t="str">
        <f t="shared" si="125"/>
        <v>нд</v>
      </c>
      <c r="K47" s="85" t="str">
        <f t="shared" si="125"/>
        <v>нд</v>
      </c>
      <c r="L47" s="85" t="str">
        <f t="shared" si="125"/>
        <v>нд</v>
      </c>
      <c r="M47" s="85" t="str">
        <f t="shared" si="125"/>
        <v>нд</v>
      </c>
      <c r="N47" s="85" t="str">
        <f t="shared" si="125"/>
        <v>нд</v>
      </c>
      <c r="O47" s="85" t="str">
        <f t="shared" si="125"/>
        <v>нд</v>
      </c>
      <c r="P47" s="120" t="str">
        <f t="shared" si="125"/>
        <v>нд</v>
      </c>
      <c r="Q47" s="85" t="str">
        <f t="shared" si="125"/>
        <v>нд</v>
      </c>
      <c r="R47" s="85" t="str">
        <f t="shared" si="125"/>
        <v>нд</v>
      </c>
      <c r="S47" s="142" t="str">
        <f t="shared" si="16"/>
        <v>нд</v>
      </c>
      <c r="T47" s="131"/>
    </row>
    <row r="48" spans="1:20">
      <c r="A48" s="21" t="s">
        <v>24</v>
      </c>
      <c r="B48" s="21" t="s">
        <v>24</v>
      </c>
      <c r="C48" s="21" t="s">
        <v>24</v>
      </c>
      <c r="D48" s="88" t="s">
        <v>24</v>
      </c>
      <c r="E48" s="88" t="s">
        <v>24</v>
      </c>
      <c r="F48" s="88" t="s">
        <v>24</v>
      </c>
      <c r="G48" s="87" t="str">
        <f>IF(NOT(SUM(I48,K48,M48,O48)=0),SUM(I48,K48,M48,O48),"нд")</f>
        <v>нд</v>
      </c>
      <c r="H48" s="87" t="str">
        <f>IF(NOT(SUM(J48,L48,N48,P48)=0),SUM(J48,L48,N48,P48),"нд")</f>
        <v>нд</v>
      </c>
      <c r="I48" s="88" t="s">
        <v>24</v>
      </c>
      <c r="J48" s="88" t="s">
        <v>24</v>
      </c>
      <c r="K48" s="88" t="s">
        <v>24</v>
      </c>
      <c r="L48" s="88" t="s">
        <v>24</v>
      </c>
      <c r="M48" s="88" t="s">
        <v>24</v>
      </c>
      <c r="N48" s="88" t="s">
        <v>24</v>
      </c>
      <c r="O48" s="88" t="s">
        <v>24</v>
      </c>
      <c r="P48" s="121" t="s">
        <v>24</v>
      </c>
      <c r="Q48" s="55" t="str">
        <f t="shared" ref="Q48" si="126">IF(NOT(OR(F48="нд",H48="нд")),F48-H48,F48)</f>
        <v>нд</v>
      </c>
      <c r="R48" s="134" t="str">
        <f t="shared" ref="R48" si="127">IF(SUM(H48)-SUM(G48)=0,"нд",SUM(H48)-SUM(G48))</f>
        <v>нд</v>
      </c>
      <c r="S48" s="135" t="str">
        <f t="shared" si="16"/>
        <v>нд</v>
      </c>
      <c r="T48" s="131"/>
    </row>
    <row r="49" spans="1:20" ht="63">
      <c r="A49" s="27" t="s">
        <v>189</v>
      </c>
      <c r="B49" s="28" t="s">
        <v>190</v>
      </c>
      <c r="C49" s="29" t="s">
        <v>23</v>
      </c>
      <c r="D49" s="84" t="str">
        <f t="shared" ref="D49:E49" si="128">IF(NOT(SUM(D50,D57)=0),SUM(D50,D57),"нд")</f>
        <v>нд</v>
      </c>
      <c r="E49" s="84" t="str">
        <f t="shared" si="128"/>
        <v>нд</v>
      </c>
      <c r="F49" s="84" t="str">
        <f t="shared" ref="F49:G49" si="129">IF(NOT(SUM(F50,F57)=0),SUM(F50,F57),"нд")</f>
        <v>нд</v>
      </c>
      <c r="G49" s="84" t="str">
        <f t="shared" si="129"/>
        <v>нд</v>
      </c>
      <c r="H49" s="84" t="str">
        <f t="shared" ref="H49" si="130">IF(NOT(SUM(H50,H57)=0),SUM(H50,H57),"нд")</f>
        <v>нд</v>
      </c>
      <c r="I49" s="84" t="str">
        <f t="shared" ref="I49:M49" si="131">IF(NOT(SUM(I50,I57)=0),SUM(I50,I57),"нд")</f>
        <v>нд</v>
      </c>
      <c r="J49" s="84" t="str">
        <f t="shared" si="131"/>
        <v>нд</v>
      </c>
      <c r="K49" s="84" t="str">
        <f t="shared" si="131"/>
        <v>нд</v>
      </c>
      <c r="L49" s="84" t="str">
        <f t="shared" si="131"/>
        <v>нд</v>
      </c>
      <c r="M49" s="84" t="str">
        <f t="shared" si="131"/>
        <v>нд</v>
      </c>
      <c r="N49" s="84" t="str">
        <f t="shared" ref="N49:O49" si="132">IF(NOT(SUM(N50,N57)=0),SUM(N50,N57),"нд")</f>
        <v>нд</v>
      </c>
      <c r="O49" s="84" t="str">
        <f t="shared" si="132"/>
        <v>нд</v>
      </c>
      <c r="P49" s="119" t="str">
        <f t="shared" ref="P49:R49" si="133">IF(NOT(SUM(P50,P57)=0),SUM(P50,P57),"нд")</f>
        <v>нд</v>
      </c>
      <c r="Q49" s="84" t="str">
        <f t="shared" si="133"/>
        <v>нд</v>
      </c>
      <c r="R49" s="84" t="str">
        <f t="shared" si="133"/>
        <v>нд</v>
      </c>
      <c r="S49" s="138" t="str">
        <f t="shared" si="16"/>
        <v>нд</v>
      </c>
      <c r="T49" s="131"/>
    </row>
    <row r="50" spans="1:20" ht="47.25">
      <c r="A50" s="30" t="s">
        <v>191</v>
      </c>
      <c r="B50" s="31" t="s">
        <v>192</v>
      </c>
      <c r="C50" s="32" t="s">
        <v>23</v>
      </c>
      <c r="D50" s="85" t="str">
        <f t="shared" ref="D50:E50" si="134">IF(NOT(SUM(D51,D53,D55)=0),SUM(D51,D53,D55),"нд")</f>
        <v>нд</v>
      </c>
      <c r="E50" s="85" t="str">
        <f t="shared" si="134"/>
        <v>нд</v>
      </c>
      <c r="F50" s="85" t="str">
        <f t="shared" ref="F50:G50" si="135">IF(NOT(SUM(F51,F53,F55)=0),SUM(F51,F53,F55),"нд")</f>
        <v>нд</v>
      </c>
      <c r="G50" s="85" t="str">
        <f t="shared" si="135"/>
        <v>нд</v>
      </c>
      <c r="H50" s="85" t="str">
        <f t="shared" ref="H50" si="136">IF(NOT(SUM(H51,H53,H55)=0),SUM(H51,H53,H55),"нд")</f>
        <v>нд</v>
      </c>
      <c r="I50" s="85" t="str">
        <f t="shared" ref="I50:M50" si="137">IF(NOT(SUM(I51,I53,I55)=0),SUM(I51,I53,I55),"нд")</f>
        <v>нд</v>
      </c>
      <c r="J50" s="85" t="str">
        <f t="shared" si="137"/>
        <v>нд</v>
      </c>
      <c r="K50" s="85" t="str">
        <f t="shared" si="137"/>
        <v>нд</v>
      </c>
      <c r="L50" s="85" t="str">
        <f t="shared" si="137"/>
        <v>нд</v>
      </c>
      <c r="M50" s="85" t="str">
        <f t="shared" si="137"/>
        <v>нд</v>
      </c>
      <c r="N50" s="85" t="str">
        <f t="shared" ref="N50:O50" si="138">IF(NOT(SUM(N51,N53,N55)=0),SUM(N51,N53,N55),"нд")</f>
        <v>нд</v>
      </c>
      <c r="O50" s="85" t="str">
        <f t="shared" si="138"/>
        <v>нд</v>
      </c>
      <c r="P50" s="120" t="str">
        <f t="shared" ref="P50:R50" si="139">IF(NOT(SUM(P51,P53,P55)=0),SUM(P51,P53,P55),"нд")</f>
        <v>нд</v>
      </c>
      <c r="Q50" s="85" t="str">
        <f t="shared" si="139"/>
        <v>нд</v>
      </c>
      <c r="R50" s="85" t="str">
        <f t="shared" si="139"/>
        <v>нд</v>
      </c>
      <c r="S50" s="142" t="str">
        <f t="shared" si="16"/>
        <v>нд</v>
      </c>
      <c r="T50" s="131"/>
    </row>
    <row r="51" spans="1:20" ht="126">
      <c r="A51" s="35" t="s">
        <v>193</v>
      </c>
      <c r="B51" s="36" t="s">
        <v>194</v>
      </c>
      <c r="C51" s="37" t="s">
        <v>23</v>
      </c>
      <c r="D51" s="89" t="str">
        <f t="shared" ref="D51:E51" si="140">IF(NOT(SUM(D52)=0),SUM(D52),"нд")</f>
        <v>нд</v>
      </c>
      <c r="E51" s="89" t="str">
        <f t="shared" si="140"/>
        <v>нд</v>
      </c>
      <c r="F51" s="89" t="str">
        <f t="shared" ref="F51" si="141">IF(NOT(SUM(F52)=0),SUM(F52),"нд")</f>
        <v>нд</v>
      </c>
      <c r="G51" s="89" t="str">
        <f t="shared" ref="G51:R51" si="142">IF(NOT(SUM(G52)=0),SUM(G52),"нд")</f>
        <v>нд</v>
      </c>
      <c r="H51" s="89" t="str">
        <f t="shared" si="142"/>
        <v>нд</v>
      </c>
      <c r="I51" s="89" t="str">
        <f t="shared" si="142"/>
        <v>нд</v>
      </c>
      <c r="J51" s="89" t="str">
        <f t="shared" si="142"/>
        <v>нд</v>
      </c>
      <c r="K51" s="89" t="str">
        <f t="shared" si="142"/>
        <v>нд</v>
      </c>
      <c r="L51" s="89" t="str">
        <f t="shared" si="142"/>
        <v>нд</v>
      </c>
      <c r="M51" s="89" t="str">
        <f t="shared" si="142"/>
        <v>нд</v>
      </c>
      <c r="N51" s="89" t="str">
        <f t="shared" si="142"/>
        <v>нд</v>
      </c>
      <c r="O51" s="89" t="str">
        <f t="shared" si="142"/>
        <v>нд</v>
      </c>
      <c r="P51" s="122" t="str">
        <f t="shared" si="142"/>
        <v>нд</v>
      </c>
      <c r="Q51" s="89" t="str">
        <f t="shared" si="142"/>
        <v>нд</v>
      </c>
      <c r="R51" s="89" t="str">
        <f t="shared" si="142"/>
        <v>нд</v>
      </c>
      <c r="S51" s="143" t="str">
        <f t="shared" si="16"/>
        <v>нд</v>
      </c>
      <c r="T51" s="131"/>
    </row>
    <row r="52" spans="1:20">
      <c r="A52" s="21" t="s">
        <v>24</v>
      </c>
      <c r="B52" s="21" t="s">
        <v>24</v>
      </c>
      <c r="C52" s="21" t="s">
        <v>24</v>
      </c>
      <c r="D52" s="88" t="s">
        <v>24</v>
      </c>
      <c r="E52" s="88" t="s">
        <v>24</v>
      </c>
      <c r="F52" s="88" t="s">
        <v>24</v>
      </c>
      <c r="G52" s="87" t="str">
        <f>IF(NOT(SUM(I52,K52,M52,O52)=0),SUM(I52,K52,M52,O52),"нд")</f>
        <v>нд</v>
      </c>
      <c r="H52" s="87" t="str">
        <f>IF(NOT(SUM(J52,L52,N52,P52)=0),SUM(J52,L52,N52,P52),"нд")</f>
        <v>нд</v>
      </c>
      <c r="I52" s="88" t="s">
        <v>24</v>
      </c>
      <c r="J52" s="88" t="s">
        <v>24</v>
      </c>
      <c r="K52" s="88" t="s">
        <v>24</v>
      </c>
      <c r="L52" s="88" t="s">
        <v>24</v>
      </c>
      <c r="M52" s="88" t="s">
        <v>24</v>
      </c>
      <c r="N52" s="88" t="s">
        <v>24</v>
      </c>
      <c r="O52" s="88" t="s">
        <v>24</v>
      </c>
      <c r="P52" s="121" t="s">
        <v>24</v>
      </c>
      <c r="Q52" s="55" t="str">
        <f t="shared" ref="Q52" si="143">IF(NOT(OR(F52="нд",H52="нд")),F52-H52,F52)</f>
        <v>нд</v>
      </c>
      <c r="R52" s="134" t="str">
        <f t="shared" ref="R52" si="144">IF(SUM(H52)-SUM(G52)=0,"нд",SUM(H52)-SUM(G52))</f>
        <v>нд</v>
      </c>
      <c r="S52" s="135" t="str">
        <f t="shared" si="16"/>
        <v>нд</v>
      </c>
      <c r="T52" s="131"/>
    </row>
    <row r="53" spans="1:20" ht="110.25">
      <c r="A53" s="35" t="s">
        <v>195</v>
      </c>
      <c r="B53" s="36" t="s">
        <v>196</v>
      </c>
      <c r="C53" s="37" t="s">
        <v>23</v>
      </c>
      <c r="D53" s="89" t="str">
        <f t="shared" ref="D53:E53" si="145">IF(NOT(SUM(D54)=0),SUM(D54),"нд")</f>
        <v>нд</v>
      </c>
      <c r="E53" s="89" t="str">
        <f t="shared" si="145"/>
        <v>нд</v>
      </c>
      <c r="F53" s="89" t="str">
        <f t="shared" ref="F53" si="146">IF(NOT(SUM(F54)=0),SUM(F54),"нд")</f>
        <v>нд</v>
      </c>
      <c r="G53" s="89" t="str">
        <f t="shared" ref="G53:R53" si="147">IF(NOT(SUM(G54)=0),SUM(G54),"нд")</f>
        <v>нд</v>
      </c>
      <c r="H53" s="89" t="str">
        <f t="shared" si="147"/>
        <v>нд</v>
      </c>
      <c r="I53" s="89" t="str">
        <f t="shared" si="147"/>
        <v>нд</v>
      </c>
      <c r="J53" s="89" t="str">
        <f t="shared" si="147"/>
        <v>нд</v>
      </c>
      <c r="K53" s="89" t="str">
        <f t="shared" si="147"/>
        <v>нд</v>
      </c>
      <c r="L53" s="89" t="str">
        <f t="shared" si="147"/>
        <v>нд</v>
      </c>
      <c r="M53" s="89" t="str">
        <f t="shared" si="147"/>
        <v>нд</v>
      </c>
      <c r="N53" s="89" t="str">
        <f t="shared" si="147"/>
        <v>нд</v>
      </c>
      <c r="O53" s="89" t="str">
        <f t="shared" si="147"/>
        <v>нд</v>
      </c>
      <c r="P53" s="122" t="str">
        <f t="shared" si="147"/>
        <v>нд</v>
      </c>
      <c r="Q53" s="89" t="str">
        <f t="shared" si="147"/>
        <v>нд</v>
      </c>
      <c r="R53" s="89" t="str">
        <f t="shared" si="147"/>
        <v>нд</v>
      </c>
      <c r="S53" s="143" t="str">
        <f t="shared" si="16"/>
        <v>нд</v>
      </c>
      <c r="T53" s="131"/>
    </row>
    <row r="54" spans="1:20">
      <c r="A54" s="21" t="s">
        <v>24</v>
      </c>
      <c r="B54" s="21" t="s">
        <v>24</v>
      </c>
      <c r="C54" s="21" t="s">
        <v>24</v>
      </c>
      <c r="D54" s="88" t="s">
        <v>24</v>
      </c>
      <c r="E54" s="88" t="s">
        <v>24</v>
      </c>
      <c r="F54" s="88" t="s">
        <v>24</v>
      </c>
      <c r="G54" s="87" t="str">
        <f>IF(NOT(SUM(I54,K54,M54,O54)=0),SUM(I54,K54,M54,O54),"нд")</f>
        <v>нд</v>
      </c>
      <c r="H54" s="87" t="str">
        <f>IF(NOT(SUM(J54,L54,N54,P54)=0),SUM(J54,L54,N54,P54),"нд")</f>
        <v>нд</v>
      </c>
      <c r="I54" s="88" t="s">
        <v>24</v>
      </c>
      <c r="J54" s="88" t="s">
        <v>24</v>
      </c>
      <c r="K54" s="88" t="s">
        <v>24</v>
      </c>
      <c r="L54" s="88" t="s">
        <v>24</v>
      </c>
      <c r="M54" s="88" t="s">
        <v>24</v>
      </c>
      <c r="N54" s="88" t="s">
        <v>24</v>
      </c>
      <c r="O54" s="88" t="s">
        <v>24</v>
      </c>
      <c r="P54" s="121" t="s">
        <v>24</v>
      </c>
      <c r="Q54" s="55" t="str">
        <f t="shared" ref="Q54" si="148">IF(NOT(OR(F54="нд",H54="нд")),F54-H54,F54)</f>
        <v>нд</v>
      </c>
      <c r="R54" s="134" t="str">
        <f t="shared" ref="R54" si="149">IF(SUM(H54)-SUM(G54)=0,"нд",SUM(H54)-SUM(G54))</f>
        <v>нд</v>
      </c>
      <c r="S54" s="135" t="str">
        <f t="shared" si="16"/>
        <v>нд</v>
      </c>
      <c r="T54" s="131"/>
    </row>
    <row r="55" spans="1:20" ht="94.5">
      <c r="A55" s="35" t="s">
        <v>197</v>
      </c>
      <c r="B55" s="36" t="s">
        <v>198</v>
      </c>
      <c r="C55" s="37" t="s">
        <v>23</v>
      </c>
      <c r="D55" s="89" t="str">
        <f t="shared" ref="D55:E55" si="150">IF(NOT(SUM(D56)=0),SUM(D56),"нд")</f>
        <v>нд</v>
      </c>
      <c r="E55" s="89" t="str">
        <f t="shared" si="150"/>
        <v>нд</v>
      </c>
      <c r="F55" s="89" t="str">
        <f t="shared" ref="F55" si="151">IF(NOT(SUM(F56)=0),SUM(F56),"нд")</f>
        <v>нд</v>
      </c>
      <c r="G55" s="89" t="str">
        <f t="shared" ref="G55:R55" si="152">IF(NOT(SUM(G56)=0),SUM(G56),"нд")</f>
        <v>нд</v>
      </c>
      <c r="H55" s="89" t="str">
        <f t="shared" si="152"/>
        <v>нд</v>
      </c>
      <c r="I55" s="89" t="str">
        <f t="shared" si="152"/>
        <v>нд</v>
      </c>
      <c r="J55" s="89" t="str">
        <f t="shared" si="152"/>
        <v>нд</v>
      </c>
      <c r="K55" s="89" t="str">
        <f t="shared" si="152"/>
        <v>нд</v>
      </c>
      <c r="L55" s="89" t="str">
        <f t="shared" si="152"/>
        <v>нд</v>
      </c>
      <c r="M55" s="89" t="str">
        <f t="shared" si="152"/>
        <v>нд</v>
      </c>
      <c r="N55" s="89" t="str">
        <f t="shared" si="152"/>
        <v>нд</v>
      </c>
      <c r="O55" s="89" t="str">
        <f t="shared" si="152"/>
        <v>нд</v>
      </c>
      <c r="P55" s="122" t="str">
        <f t="shared" si="152"/>
        <v>нд</v>
      </c>
      <c r="Q55" s="89" t="str">
        <f t="shared" si="152"/>
        <v>нд</v>
      </c>
      <c r="R55" s="89" t="str">
        <f t="shared" si="152"/>
        <v>нд</v>
      </c>
      <c r="S55" s="143" t="str">
        <f t="shared" si="16"/>
        <v>нд</v>
      </c>
      <c r="T55" s="131"/>
    </row>
    <row r="56" spans="1:20">
      <c r="A56" s="21" t="s">
        <v>24</v>
      </c>
      <c r="B56" s="21" t="s">
        <v>24</v>
      </c>
      <c r="C56" s="21" t="s">
        <v>24</v>
      </c>
      <c r="D56" s="88" t="s">
        <v>24</v>
      </c>
      <c r="E56" s="88" t="s">
        <v>24</v>
      </c>
      <c r="F56" s="88" t="s">
        <v>24</v>
      </c>
      <c r="G56" s="87" t="str">
        <f>IF(NOT(SUM(I56,K56,M56,O56)=0),SUM(I56,K56,M56,O56),"нд")</f>
        <v>нд</v>
      </c>
      <c r="H56" s="87" t="str">
        <f>IF(NOT(SUM(J56,L56,N56,P56)=0),SUM(J56,L56,N56,P56),"нд")</f>
        <v>нд</v>
      </c>
      <c r="I56" s="88" t="s">
        <v>24</v>
      </c>
      <c r="J56" s="88" t="s">
        <v>24</v>
      </c>
      <c r="K56" s="88" t="s">
        <v>24</v>
      </c>
      <c r="L56" s="88" t="s">
        <v>24</v>
      </c>
      <c r="M56" s="88" t="s">
        <v>24</v>
      </c>
      <c r="N56" s="88" t="s">
        <v>24</v>
      </c>
      <c r="O56" s="88" t="s">
        <v>24</v>
      </c>
      <c r="P56" s="121" t="s">
        <v>24</v>
      </c>
      <c r="Q56" s="55" t="str">
        <f t="shared" ref="Q56" si="153">IF(NOT(OR(F56="нд",H56="нд")),F56-H56,F56)</f>
        <v>нд</v>
      </c>
      <c r="R56" s="134" t="str">
        <f t="shared" ref="R56" si="154">IF(SUM(H56)-SUM(G56)=0,"нд",SUM(H56)-SUM(G56))</f>
        <v>нд</v>
      </c>
      <c r="S56" s="135" t="str">
        <f t="shared" si="16"/>
        <v>нд</v>
      </c>
      <c r="T56" s="131"/>
    </row>
    <row r="57" spans="1:20" ht="47.25">
      <c r="A57" s="30" t="s">
        <v>199</v>
      </c>
      <c r="B57" s="31" t="s">
        <v>192</v>
      </c>
      <c r="C57" s="32" t="s">
        <v>23</v>
      </c>
      <c r="D57" s="85" t="str">
        <f t="shared" ref="D57:E57" si="155">IF(NOT(SUM(D58,D60,D62)=0),SUM(D58,D60,D62),"нд")</f>
        <v>нд</v>
      </c>
      <c r="E57" s="85" t="str">
        <f t="shared" si="155"/>
        <v>нд</v>
      </c>
      <c r="F57" s="85" t="str">
        <f t="shared" ref="F57:G57" si="156">IF(NOT(SUM(F58,F60,F62)=0),SUM(F58,F60,F62),"нд")</f>
        <v>нд</v>
      </c>
      <c r="G57" s="85" t="str">
        <f t="shared" si="156"/>
        <v>нд</v>
      </c>
      <c r="H57" s="85" t="str">
        <f t="shared" ref="H57" si="157">IF(NOT(SUM(H58,H60,H62)=0),SUM(H58,H60,H62),"нд")</f>
        <v>нд</v>
      </c>
      <c r="I57" s="85" t="str">
        <f t="shared" ref="I57:M57" si="158">IF(NOT(SUM(I58,I60,I62)=0),SUM(I58,I60,I62),"нд")</f>
        <v>нд</v>
      </c>
      <c r="J57" s="85" t="str">
        <f t="shared" si="158"/>
        <v>нд</v>
      </c>
      <c r="K57" s="85" t="str">
        <f t="shared" si="158"/>
        <v>нд</v>
      </c>
      <c r="L57" s="85" t="str">
        <f t="shared" si="158"/>
        <v>нд</v>
      </c>
      <c r="M57" s="85" t="str">
        <f t="shared" si="158"/>
        <v>нд</v>
      </c>
      <c r="N57" s="85" t="str">
        <f t="shared" ref="N57:O57" si="159">IF(NOT(SUM(N58,N60,N62)=0),SUM(N58,N60,N62),"нд")</f>
        <v>нд</v>
      </c>
      <c r="O57" s="85" t="str">
        <f t="shared" si="159"/>
        <v>нд</v>
      </c>
      <c r="P57" s="120" t="str">
        <f t="shared" ref="P57:R57" si="160">IF(NOT(SUM(P58,P60,P62)=0),SUM(P58,P60,P62),"нд")</f>
        <v>нд</v>
      </c>
      <c r="Q57" s="85" t="str">
        <f t="shared" si="160"/>
        <v>нд</v>
      </c>
      <c r="R57" s="85" t="str">
        <f t="shared" si="160"/>
        <v>нд</v>
      </c>
      <c r="S57" s="142" t="str">
        <f t="shared" si="16"/>
        <v>нд</v>
      </c>
      <c r="T57" s="131"/>
    </row>
    <row r="58" spans="1:20" ht="126">
      <c r="A58" s="35" t="s">
        <v>200</v>
      </c>
      <c r="B58" s="36" t="s">
        <v>194</v>
      </c>
      <c r="C58" s="37" t="s">
        <v>23</v>
      </c>
      <c r="D58" s="89" t="str">
        <f t="shared" ref="D58:E58" si="161">IF(NOT(SUM(D59)=0),SUM(D59),"нд")</f>
        <v>нд</v>
      </c>
      <c r="E58" s="89" t="str">
        <f t="shared" si="161"/>
        <v>нд</v>
      </c>
      <c r="F58" s="89" t="str">
        <f t="shared" ref="F58" si="162">IF(NOT(SUM(F59)=0),SUM(F59),"нд")</f>
        <v>нд</v>
      </c>
      <c r="G58" s="89" t="str">
        <f t="shared" ref="G58:R58" si="163">IF(NOT(SUM(G59)=0),SUM(G59),"нд")</f>
        <v>нд</v>
      </c>
      <c r="H58" s="89" t="str">
        <f t="shared" si="163"/>
        <v>нд</v>
      </c>
      <c r="I58" s="89" t="str">
        <f t="shared" si="163"/>
        <v>нд</v>
      </c>
      <c r="J58" s="89" t="str">
        <f t="shared" si="163"/>
        <v>нд</v>
      </c>
      <c r="K58" s="89" t="str">
        <f t="shared" si="163"/>
        <v>нд</v>
      </c>
      <c r="L58" s="89" t="str">
        <f t="shared" si="163"/>
        <v>нд</v>
      </c>
      <c r="M58" s="89" t="str">
        <f t="shared" si="163"/>
        <v>нд</v>
      </c>
      <c r="N58" s="89" t="str">
        <f t="shared" si="163"/>
        <v>нд</v>
      </c>
      <c r="O58" s="89" t="str">
        <f t="shared" si="163"/>
        <v>нд</v>
      </c>
      <c r="P58" s="122" t="str">
        <f t="shared" si="163"/>
        <v>нд</v>
      </c>
      <c r="Q58" s="89" t="str">
        <f t="shared" si="163"/>
        <v>нд</v>
      </c>
      <c r="R58" s="89" t="str">
        <f t="shared" si="163"/>
        <v>нд</v>
      </c>
      <c r="S58" s="143" t="str">
        <f t="shared" si="16"/>
        <v>нд</v>
      </c>
      <c r="T58" s="131"/>
    </row>
    <row r="59" spans="1:20">
      <c r="A59" s="21" t="s">
        <v>24</v>
      </c>
      <c r="B59" s="21" t="s">
        <v>24</v>
      </c>
      <c r="C59" s="21" t="s">
        <v>24</v>
      </c>
      <c r="D59" s="88" t="s">
        <v>24</v>
      </c>
      <c r="E59" s="88" t="s">
        <v>24</v>
      </c>
      <c r="F59" s="88" t="s">
        <v>24</v>
      </c>
      <c r="G59" s="87" t="str">
        <f>IF(NOT(SUM(I59,K59,M59,O59)=0),SUM(I59,K59,M59,O59),"нд")</f>
        <v>нд</v>
      </c>
      <c r="H59" s="87" t="str">
        <f>IF(NOT(SUM(J59,L59,N59,P59)=0),SUM(J59,L59,N59,P59),"нд")</f>
        <v>нд</v>
      </c>
      <c r="I59" s="88" t="s">
        <v>24</v>
      </c>
      <c r="J59" s="88" t="s">
        <v>24</v>
      </c>
      <c r="K59" s="88" t="s">
        <v>24</v>
      </c>
      <c r="L59" s="88" t="s">
        <v>24</v>
      </c>
      <c r="M59" s="88" t="s">
        <v>24</v>
      </c>
      <c r="N59" s="88" t="s">
        <v>24</v>
      </c>
      <c r="O59" s="88" t="s">
        <v>24</v>
      </c>
      <c r="P59" s="121" t="s">
        <v>24</v>
      </c>
      <c r="Q59" s="55" t="str">
        <f t="shared" ref="Q59:Q63" si="164">IF(NOT(OR(F59="нд",H59="нд")),F59-H59,F59)</f>
        <v>нд</v>
      </c>
      <c r="R59" s="134" t="str">
        <f t="shared" ref="R59" si="165">IF(SUM(H59)-SUM(G59)=0,"нд",SUM(H59)-SUM(G59))</f>
        <v>нд</v>
      </c>
      <c r="S59" s="135" t="str">
        <f t="shared" si="16"/>
        <v>нд</v>
      </c>
      <c r="T59" s="131"/>
    </row>
    <row r="60" spans="1:20" ht="110.25">
      <c r="A60" s="35" t="s">
        <v>201</v>
      </c>
      <c r="B60" s="36" t="s">
        <v>196</v>
      </c>
      <c r="C60" s="37" t="s">
        <v>23</v>
      </c>
      <c r="D60" s="89" t="str">
        <f t="shared" ref="D60:E60" si="166">IF(NOT(SUM(D61)=0),SUM(D61),"нд")</f>
        <v>нд</v>
      </c>
      <c r="E60" s="89" t="str">
        <f t="shared" si="166"/>
        <v>нд</v>
      </c>
      <c r="F60" s="89" t="str">
        <f t="shared" ref="F60" si="167">IF(NOT(SUM(F61)=0),SUM(F61),"нд")</f>
        <v>нд</v>
      </c>
      <c r="G60" s="89" t="str">
        <f t="shared" ref="G60:R60" si="168">IF(NOT(SUM(G61)=0),SUM(G61),"нд")</f>
        <v>нд</v>
      </c>
      <c r="H60" s="89" t="str">
        <f t="shared" si="168"/>
        <v>нд</v>
      </c>
      <c r="I60" s="89" t="str">
        <f t="shared" si="168"/>
        <v>нд</v>
      </c>
      <c r="J60" s="89" t="str">
        <f t="shared" si="168"/>
        <v>нд</v>
      </c>
      <c r="K60" s="89" t="str">
        <f t="shared" si="168"/>
        <v>нд</v>
      </c>
      <c r="L60" s="89" t="str">
        <f t="shared" si="168"/>
        <v>нд</v>
      </c>
      <c r="M60" s="89" t="str">
        <f t="shared" si="168"/>
        <v>нд</v>
      </c>
      <c r="N60" s="89" t="str">
        <f t="shared" si="168"/>
        <v>нд</v>
      </c>
      <c r="O60" s="89" t="str">
        <f t="shared" si="168"/>
        <v>нд</v>
      </c>
      <c r="P60" s="122" t="str">
        <f t="shared" si="168"/>
        <v>нд</v>
      </c>
      <c r="Q60" s="89" t="str">
        <f t="shared" si="168"/>
        <v>нд</v>
      </c>
      <c r="R60" s="89" t="str">
        <f t="shared" si="168"/>
        <v>нд</v>
      </c>
      <c r="S60" s="143" t="str">
        <f t="shared" si="16"/>
        <v>нд</v>
      </c>
      <c r="T60" s="131"/>
    </row>
    <row r="61" spans="1:20">
      <c r="A61" s="21" t="s">
        <v>24</v>
      </c>
      <c r="B61" s="21" t="s">
        <v>24</v>
      </c>
      <c r="C61" s="21" t="s">
        <v>24</v>
      </c>
      <c r="D61" s="88" t="s">
        <v>24</v>
      </c>
      <c r="E61" s="88" t="s">
        <v>24</v>
      </c>
      <c r="F61" s="88" t="s">
        <v>24</v>
      </c>
      <c r="G61" s="87" t="str">
        <f>IF(NOT(SUM(I61,K61,M61,O61)=0),SUM(I61,K61,M61,O61),"нд")</f>
        <v>нд</v>
      </c>
      <c r="H61" s="87" t="str">
        <f>IF(NOT(SUM(J61,L61,N61,P61)=0),SUM(J61,L61,N61,P61),"нд")</f>
        <v>нд</v>
      </c>
      <c r="I61" s="88" t="s">
        <v>24</v>
      </c>
      <c r="J61" s="88" t="s">
        <v>24</v>
      </c>
      <c r="K61" s="88" t="s">
        <v>24</v>
      </c>
      <c r="L61" s="88" t="s">
        <v>24</v>
      </c>
      <c r="M61" s="88" t="s">
        <v>24</v>
      </c>
      <c r="N61" s="88" t="s">
        <v>24</v>
      </c>
      <c r="O61" s="88" t="s">
        <v>24</v>
      </c>
      <c r="P61" s="121" t="s">
        <v>24</v>
      </c>
      <c r="Q61" s="55" t="str">
        <f t="shared" si="164"/>
        <v>нд</v>
      </c>
      <c r="R61" s="134" t="str">
        <f t="shared" ref="R61" si="169">IF(SUM(H61)-SUM(G61)=0,"нд",SUM(H61)-SUM(G61))</f>
        <v>нд</v>
      </c>
      <c r="S61" s="135" t="str">
        <f t="shared" si="16"/>
        <v>нд</v>
      </c>
      <c r="T61" s="131"/>
    </row>
    <row r="62" spans="1:20" ht="110.25">
      <c r="A62" s="35" t="s">
        <v>202</v>
      </c>
      <c r="B62" s="36" t="s">
        <v>203</v>
      </c>
      <c r="C62" s="37" t="s">
        <v>23</v>
      </c>
      <c r="D62" s="89" t="str">
        <f t="shared" ref="D62:E62" si="170">IF(NOT(SUM(D63)=0),SUM(D63),"нд")</f>
        <v>нд</v>
      </c>
      <c r="E62" s="89" t="str">
        <f t="shared" si="170"/>
        <v>нд</v>
      </c>
      <c r="F62" s="89" t="str">
        <f t="shared" ref="F62" si="171">IF(NOT(SUM(F63)=0),SUM(F63),"нд")</f>
        <v>нд</v>
      </c>
      <c r="G62" s="89" t="str">
        <f t="shared" ref="G62:R62" si="172">IF(NOT(SUM(G63)=0),SUM(G63),"нд")</f>
        <v>нд</v>
      </c>
      <c r="H62" s="89" t="str">
        <f t="shared" si="172"/>
        <v>нд</v>
      </c>
      <c r="I62" s="89" t="str">
        <f t="shared" si="172"/>
        <v>нд</v>
      </c>
      <c r="J62" s="89" t="str">
        <f t="shared" si="172"/>
        <v>нд</v>
      </c>
      <c r="K62" s="89" t="str">
        <f t="shared" si="172"/>
        <v>нд</v>
      </c>
      <c r="L62" s="89" t="str">
        <f t="shared" si="172"/>
        <v>нд</v>
      </c>
      <c r="M62" s="89" t="str">
        <f t="shared" si="172"/>
        <v>нд</v>
      </c>
      <c r="N62" s="89" t="str">
        <f t="shared" si="172"/>
        <v>нд</v>
      </c>
      <c r="O62" s="89" t="str">
        <f t="shared" si="172"/>
        <v>нд</v>
      </c>
      <c r="P62" s="122" t="str">
        <f t="shared" si="172"/>
        <v>нд</v>
      </c>
      <c r="Q62" s="89" t="str">
        <f t="shared" si="172"/>
        <v>нд</v>
      </c>
      <c r="R62" s="89" t="str">
        <f t="shared" si="172"/>
        <v>нд</v>
      </c>
      <c r="S62" s="143" t="str">
        <f t="shared" si="16"/>
        <v>нд</v>
      </c>
      <c r="T62" s="131"/>
    </row>
    <row r="63" spans="1:20">
      <c r="A63" s="21" t="s">
        <v>24</v>
      </c>
      <c r="B63" s="21" t="s">
        <v>24</v>
      </c>
      <c r="C63" s="21" t="s">
        <v>24</v>
      </c>
      <c r="D63" s="88" t="s">
        <v>24</v>
      </c>
      <c r="E63" s="88" t="s">
        <v>24</v>
      </c>
      <c r="F63" s="88" t="s">
        <v>24</v>
      </c>
      <c r="G63" s="87" t="str">
        <f>IF(NOT(SUM(I63,K63,M63,O63)=0),SUM(I63,K63,M63,O63),"нд")</f>
        <v>нд</v>
      </c>
      <c r="H63" s="87" t="str">
        <f>IF(NOT(SUM(J63,L63,N63,P63)=0),SUM(J63,L63,N63,P63),"нд")</f>
        <v>нд</v>
      </c>
      <c r="I63" s="88" t="s">
        <v>24</v>
      </c>
      <c r="J63" s="88" t="s">
        <v>24</v>
      </c>
      <c r="K63" s="88" t="s">
        <v>24</v>
      </c>
      <c r="L63" s="88" t="s">
        <v>24</v>
      </c>
      <c r="M63" s="88" t="s">
        <v>24</v>
      </c>
      <c r="N63" s="88" t="s">
        <v>24</v>
      </c>
      <c r="O63" s="88" t="s">
        <v>24</v>
      </c>
      <c r="P63" s="121" t="s">
        <v>24</v>
      </c>
      <c r="Q63" s="55" t="str">
        <f t="shared" si="164"/>
        <v>нд</v>
      </c>
      <c r="R63" s="134" t="str">
        <f t="shared" ref="R63" si="173">IF(SUM(H63)-SUM(G63)=0,"нд",SUM(H63)-SUM(G63))</f>
        <v>нд</v>
      </c>
      <c r="S63" s="135" t="str">
        <f t="shared" si="16"/>
        <v>нд</v>
      </c>
      <c r="T63" s="131"/>
    </row>
    <row r="64" spans="1:20" ht="94.5">
      <c r="A64" s="27" t="s">
        <v>204</v>
      </c>
      <c r="B64" s="28" t="s">
        <v>205</v>
      </c>
      <c r="C64" s="29" t="s">
        <v>23</v>
      </c>
      <c r="D64" s="84">
        <f t="shared" ref="D64:E64" si="174">IF(NOT(SUM(D65,D67)=0),SUM(D65,D67),"нд")</f>
        <v>0.247</v>
      </c>
      <c r="E64" s="84">
        <f t="shared" si="174"/>
        <v>0.247</v>
      </c>
      <c r="F64" s="84" t="str">
        <f t="shared" ref="F64:G64" si="175">IF(NOT(SUM(F65,F67)=0),SUM(F65,F67),"нд")</f>
        <v>нд</v>
      </c>
      <c r="G64" s="84" t="str">
        <f t="shared" si="175"/>
        <v>нд</v>
      </c>
      <c r="H64" s="84" t="str">
        <f t="shared" ref="H64" si="176">IF(NOT(SUM(H65,H67)=0),SUM(H65,H67),"нд")</f>
        <v>нд</v>
      </c>
      <c r="I64" s="84" t="str">
        <f t="shared" ref="I64:M64" si="177">IF(NOT(SUM(I65,I67)=0),SUM(I65,I67),"нд")</f>
        <v>нд</v>
      </c>
      <c r="J64" s="84" t="str">
        <f t="shared" si="177"/>
        <v>нд</v>
      </c>
      <c r="K64" s="84" t="str">
        <f t="shared" si="177"/>
        <v>нд</v>
      </c>
      <c r="L64" s="84" t="str">
        <f t="shared" si="177"/>
        <v>нд</v>
      </c>
      <c r="M64" s="84" t="str">
        <f t="shared" si="177"/>
        <v>нд</v>
      </c>
      <c r="N64" s="84" t="str">
        <f t="shared" ref="N64:O64" si="178">IF(NOT(SUM(N65,N67)=0),SUM(N65,N67),"нд")</f>
        <v>нд</v>
      </c>
      <c r="O64" s="84" t="str">
        <f t="shared" si="178"/>
        <v>нд</v>
      </c>
      <c r="P64" s="119" t="str">
        <f t="shared" ref="P64:R64" si="179">IF(NOT(SUM(P65,P67)=0),SUM(P65,P67),"нд")</f>
        <v>нд</v>
      </c>
      <c r="Q64" s="84" t="str">
        <f t="shared" si="179"/>
        <v>нд</v>
      </c>
      <c r="R64" s="84" t="str">
        <f t="shared" si="179"/>
        <v>нд</v>
      </c>
      <c r="S64" s="141" t="str">
        <f t="shared" si="16"/>
        <v>нд</v>
      </c>
      <c r="T64" s="131"/>
    </row>
    <row r="65" spans="1:20" ht="78.75">
      <c r="A65" s="30" t="s">
        <v>206</v>
      </c>
      <c r="B65" s="31" t="s">
        <v>207</v>
      </c>
      <c r="C65" s="32" t="s">
        <v>23</v>
      </c>
      <c r="D65" s="85" t="str">
        <f t="shared" ref="D65:E65" si="180">IF(NOT(SUM(D66)=0),SUM(D66),"нд")</f>
        <v>нд</v>
      </c>
      <c r="E65" s="85" t="str">
        <f t="shared" si="180"/>
        <v>нд</v>
      </c>
      <c r="F65" s="85" t="str">
        <f t="shared" ref="F65" si="181">IF(NOT(SUM(F66)=0),SUM(F66),"нд")</f>
        <v>нд</v>
      </c>
      <c r="G65" s="85" t="str">
        <f t="shared" ref="G65:R65" si="182">IF(NOT(SUM(G66)=0),SUM(G66),"нд")</f>
        <v>нд</v>
      </c>
      <c r="H65" s="85" t="str">
        <f t="shared" si="182"/>
        <v>нд</v>
      </c>
      <c r="I65" s="85" t="str">
        <f t="shared" si="182"/>
        <v>нд</v>
      </c>
      <c r="J65" s="85" t="str">
        <f t="shared" si="182"/>
        <v>нд</v>
      </c>
      <c r="K65" s="85" t="str">
        <f t="shared" si="182"/>
        <v>нд</v>
      </c>
      <c r="L65" s="85" t="str">
        <f t="shared" si="182"/>
        <v>нд</v>
      </c>
      <c r="M65" s="85" t="str">
        <f t="shared" si="182"/>
        <v>нд</v>
      </c>
      <c r="N65" s="85" t="str">
        <f t="shared" si="182"/>
        <v>нд</v>
      </c>
      <c r="O65" s="85" t="str">
        <f t="shared" si="182"/>
        <v>нд</v>
      </c>
      <c r="P65" s="120" t="str">
        <f t="shared" si="182"/>
        <v>нд</v>
      </c>
      <c r="Q65" s="85" t="str">
        <f t="shared" si="182"/>
        <v>нд</v>
      </c>
      <c r="R65" s="85" t="str">
        <f t="shared" si="182"/>
        <v>нд</v>
      </c>
      <c r="S65" s="142" t="str">
        <f t="shared" si="16"/>
        <v>нд</v>
      </c>
      <c r="T65" s="131"/>
    </row>
    <row r="66" spans="1:20">
      <c r="A66" s="21" t="s">
        <v>24</v>
      </c>
      <c r="B66" s="21" t="s">
        <v>24</v>
      </c>
      <c r="C66" s="21" t="s">
        <v>24</v>
      </c>
      <c r="D66" s="88" t="s">
        <v>24</v>
      </c>
      <c r="E66" s="88" t="s">
        <v>24</v>
      </c>
      <c r="F66" s="88" t="s">
        <v>24</v>
      </c>
      <c r="G66" s="87" t="str">
        <f>IF(NOT(SUM(I66,K66,M66,O66)=0),SUM(I66,K66,M66,O66),"нд")</f>
        <v>нд</v>
      </c>
      <c r="H66" s="87" t="str">
        <f>IF(NOT(SUM(J66,L66,N66,P66)=0),SUM(J66,L66,N66,P66),"нд")</f>
        <v>нд</v>
      </c>
      <c r="I66" s="88" t="s">
        <v>24</v>
      </c>
      <c r="J66" s="88" t="s">
        <v>24</v>
      </c>
      <c r="K66" s="88" t="s">
        <v>24</v>
      </c>
      <c r="L66" s="88" t="s">
        <v>24</v>
      </c>
      <c r="M66" s="88" t="s">
        <v>24</v>
      </c>
      <c r="N66" s="88" t="s">
        <v>24</v>
      </c>
      <c r="O66" s="88" t="s">
        <v>24</v>
      </c>
      <c r="P66" s="121" t="s">
        <v>24</v>
      </c>
      <c r="Q66" s="55" t="str">
        <f t="shared" ref="Q66" si="183">IF(NOT(OR(F66="нд",H66="нд")),F66-H66,F66)</f>
        <v>нд</v>
      </c>
      <c r="R66" s="134" t="str">
        <f t="shared" ref="R66" si="184">IF(SUM(H66)-SUM(G66)=0,"нд",SUM(H66)-SUM(G66))</f>
        <v>нд</v>
      </c>
      <c r="S66" s="135" t="str">
        <f t="shared" si="16"/>
        <v>нд</v>
      </c>
      <c r="T66" s="131"/>
    </row>
    <row r="67" spans="1:20" ht="78.75">
      <c r="A67" s="30" t="s">
        <v>208</v>
      </c>
      <c r="B67" s="31" t="s">
        <v>209</v>
      </c>
      <c r="C67" s="32" t="s">
        <v>23</v>
      </c>
      <c r="D67" s="85">
        <f t="shared" ref="D67:E68" si="185">IF(NOT(SUM(D68)=0),SUM(D68),"нд")</f>
        <v>0.247</v>
      </c>
      <c r="E67" s="85">
        <f t="shared" si="185"/>
        <v>0.247</v>
      </c>
      <c r="F67" s="85" t="str">
        <f t="shared" ref="F67:F68" si="186">IF(NOT(SUM(F68)=0),SUM(F68),"нд")</f>
        <v>нд</v>
      </c>
      <c r="G67" s="85" t="str">
        <f t="shared" ref="G67:R68" si="187">IF(NOT(SUM(G68)=0),SUM(G68),"нд")</f>
        <v>нд</v>
      </c>
      <c r="H67" s="85" t="str">
        <f t="shared" si="187"/>
        <v>нд</v>
      </c>
      <c r="I67" s="85" t="str">
        <f t="shared" si="187"/>
        <v>нд</v>
      </c>
      <c r="J67" s="85" t="str">
        <f t="shared" si="187"/>
        <v>нд</v>
      </c>
      <c r="K67" s="85" t="str">
        <f t="shared" si="187"/>
        <v>нд</v>
      </c>
      <c r="L67" s="85" t="str">
        <f t="shared" si="187"/>
        <v>нд</v>
      </c>
      <c r="M67" s="85" t="str">
        <f t="shared" si="187"/>
        <v>нд</v>
      </c>
      <c r="N67" s="85" t="str">
        <f t="shared" si="187"/>
        <v>нд</v>
      </c>
      <c r="O67" s="85" t="str">
        <f t="shared" si="187"/>
        <v>нд</v>
      </c>
      <c r="P67" s="120" t="str">
        <f t="shared" si="187"/>
        <v>нд</v>
      </c>
      <c r="Q67" s="85" t="str">
        <f t="shared" si="187"/>
        <v>нд</v>
      </c>
      <c r="R67" s="85" t="str">
        <f t="shared" si="187"/>
        <v>нд</v>
      </c>
      <c r="S67" s="142" t="str">
        <f t="shared" si="16"/>
        <v>нд</v>
      </c>
      <c r="T67" s="131"/>
    </row>
    <row r="68" spans="1:20">
      <c r="A68" s="16" t="s">
        <v>210</v>
      </c>
      <c r="B68" s="19" t="s">
        <v>65</v>
      </c>
      <c r="C68" s="18" t="s">
        <v>23</v>
      </c>
      <c r="D68" s="81">
        <f t="shared" si="185"/>
        <v>0.247</v>
      </c>
      <c r="E68" s="81">
        <f t="shared" si="185"/>
        <v>0.247</v>
      </c>
      <c r="F68" s="81" t="str">
        <f t="shared" si="186"/>
        <v>нд</v>
      </c>
      <c r="G68" s="81" t="str">
        <f t="shared" si="187"/>
        <v>нд</v>
      </c>
      <c r="H68" s="81" t="str">
        <f t="shared" si="187"/>
        <v>нд</v>
      </c>
      <c r="I68" s="81" t="str">
        <f t="shared" si="187"/>
        <v>нд</v>
      </c>
      <c r="J68" s="81" t="str">
        <f t="shared" si="187"/>
        <v>нд</v>
      </c>
      <c r="K68" s="81" t="str">
        <f t="shared" si="187"/>
        <v>нд</v>
      </c>
      <c r="L68" s="81" t="str">
        <f t="shared" si="187"/>
        <v>нд</v>
      </c>
      <c r="M68" s="81" t="str">
        <f t="shared" si="187"/>
        <v>нд</v>
      </c>
      <c r="N68" s="81" t="str">
        <f t="shared" si="187"/>
        <v>нд</v>
      </c>
      <c r="O68" s="81" t="str">
        <f t="shared" si="187"/>
        <v>нд</v>
      </c>
      <c r="P68" s="116" t="str">
        <f t="shared" si="187"/>
        <v>нд</v>
      </c>
      <c r="Q68" s="81" t="str">
        <f t="shared" si="187"/>
        <v>нд</v>
      </c>
      <c r="R68" s="81" t="str">
        <f t="shared" si="187"/>
        <v>нд</v>
      </c>
      <c r="S68" s="136" t="str">
        <f t="shared" si="16"/>
        <v>нд</v>
      </c>
      <c r="T68" s="131"/>
    </row>
    <row r="69" spans="1:20" ht="63">
      <c r="A69" s="11" t="s">
        <v>211</v>
      </c>
      <c r="B69" s="15" t="s">
        <v>212</v>
      </c>
      <c r="C69" s="33" t="s">
        <v>213</v>
      </c>
      <c r="D69" s="86">
        <v>0.247</v>
      </c>
      <c r="E69" s="86">
        <v>0.247</v>
      </c>
      <c r="F69" s="87" t="s">
        <v>24</v>
      </c>
      <c r="G69" s="87" t="str">
        <f>IF(NOT(SUM(I69,K69,M69,O69)=0),SUM(I69,K69,M69,O69),"нд")</f>
        <v>нд</v>
      </c>
      <c r="H69" s="87" t="str">
        <f>IF(NOT(SUM(J69,L69,N69,P69)=0),SUM(J69,L69,N69,P69),"нд")</f>
        <v>нд</v>
      </c>
      <c r="I69" s="86" t="s">
        <v>24</v>
      </c>
      <c r="J69" s="86" t="s">
        <v>24</v>
      </c>
      <c r="K69" s="86" t="s">
        <v>24</v>
      </c>
      <c r="L69" s="86" t="s">
        <v>24</v>
      </c>
      <c r="M69" s="86" t="s">
        <v>24</v>
      </c>
      <c r="N69" s="86" t="s">
        <v>24</v>
      </c>
      <c r="O69" s="86" t="s">
        <v>24</v>
      </c>
      <c r="P69" s="101" t="s">
        <v>24</v>
      </c>
      <c r="Q69" s="55" t="str">
        <f t="shared" ref="Q69" si="188">IF(NOT(OR(F69="нд",H69="нд")),F69-H69,F69)</f>
        <v>нд</v>
      </c>
      <c r="R69" s="134" t="str">
        <f t="shared" ref="R69" si="189">IF(SUM(H69)-SUM(G69)=0,"нд",SUM(H69)-SUM(G69))</f>
        <v>нд</v>
      </c>
      <c r="S69" s="135" t="str">
        <f t="shared" si="16"/>
        <v>нд</v>
      </c>
      <c r="T69" s="131"/>
    </row>
    <row r="70" spans="1:20" ht="47.25">
      <c r="A70" s="24" t="s">
        <v>214</v>
      </c>
      <c r="B70" s="25" t="s">
        <v>215</v>
      </c>
      <c r="C70" s="26" t="s">
        <v>23</v>
      </c>
      <c r="D70" s="83">
        <f t="shared" ref="D70:E70" si="190">IF(NOT(SUM(D71,D127,D149,D167)=0),SUM(D71,D127,D149,D167),"нд")</f>
        <v>80.414999999999992</v>
      </c>
      <c r="E70" s="83">
        <f t="shared" si="190"/>
        <v>63.179999999999993</v>
      </c>
      <c r="F70" s="83">
        <f t="shared" ref="F70" si="191">IF(NOT(SUM(F71,F127,F149,F167)=0),SUM(F71,F127,F149,F167),"нд")</f>
        <v>16.835999999999999</v>
      </c>
      <c r="G70" s="132">
        <f>IF(NOT(SUM(I70,K70,M70,O70)=0),SUM(I70,K70,M70,O70),"нд")</f>
        <v>16.835999999999999</v>
      </c>
      <c r="H70" s="132" t="str">
        <f>IF(NOT(SUM(J70,L70,N70,P70)=0),SUM(J70,L70,N70,P70),"нд")</f>
        <v>нд</v>
      </c>
      <c r="I70" s="83" t="str">
        <f t="shared" ref="I70:M70" si="192">IF(NOT(SUM(I71,I127,I149,I167)=0),SUM(I71,I127,I149,I167),"нд")</f>
        <v>нд</v>
      </c>
      <c r="J70" s="83" t="str">
        <f t="shared" si="192"/>
        <v>нд</v>
      </c>
      <c r="K70" s="83" t="str">
        <f t="shared" si="192"/>
        <v>нд</v>
      </c>
      <c r="L70" s="83" t="str">
        <f t="shared" si="192"/>
        <v>нд</v>
      </c>
      <c r="M70" s="83">
        <f t="shared" si="192"/>
        <v>8.3699999999999992</v>
      </c>
      <c r="N70" s="83" t="str">
        <f t="shared" ref="N70:O70" si="193">IF(NOT(SUM(N71,N127,N149,N167)=0),SUM(N71,N127,N149,N167),"нд")</f>
        <v>нд</v>
      </c>
      <c r="O70" s="83">
        <f t="shared" si="193"/>
        <v>8.4659999999999993</v>
      </c>
      <c r="P70" s="118" t="str">
        <f t="shared" ref="P70:R70" si="194">IF(NOT(SUM(P71,P127,P149,P167)=0),SUM(P71,P127,P149,P167),"нд")</f>
        <v>нд</v>
      </c>
      <c r="Q70" s="83">
        <f t="shared" si="194"/>
        <v>16.835999999999999</v>
      </c>
      <c r="R70" s="83">
        <f t="shared" si="194"/>
        <v>-16.835999999999999</v>
      </c>
      <c r="S70" s="146">
        <f t="shared" si="16"/>
        <v>-100</v>
      </c>
      <c r="T70" s="131"/>
    </row>
    <row r="71" spans="1:20" ht="78.75">
      <c r="A71" s="27" t="s">
        <v>216</v>
      </c>
      <c r="B71" s="28" t="s">
        <v>217</v>
      </c>
      <c r="C71" s="29" t="s">
        <v>23</v>
      </c>
      <c r="D71" s="84">
        <f t="shared" ref="D71:E71" si="195">IF(NOT(SUM(D72,D74)=0),SUM(D72,D74),"нд")</f>
        <v>27.978999999999999</v>
      </c>
      <c r="E71" s="84">
        <f t="shared" si="195"/>
        <v>27.06</v>
      </c>
      <c r="F71" s="84" t="str">
        <f t="shared" ref="F71:G71" si="196">IF(NOT(SUM(F72,F74)=0),SUM(F72,F74),"нд")</f>
        <v>нд</v>
      </c>
      <c r="G71" s="84" t="str">
        <f t="shared" si="196"/>
        <v>нд</v>
      </c>
      <c r="H71" s="84" t="str">
        <f t="shared" ref="H71" si="197">IF(NOT(SUM(H72,H74)=0),SUM(H72,H74),"нд")</f>
        <v>нд</v>
      </c>
      <c r="I71" s="84" t="str">
        <f t="shared" ref="I71:M71" si="198">IF(NOT(SUM(I72,I74)=0),SUM(I72,I74),"нд")</f>
        <v>нд</v>
      </c>
      <c r="J71" s="84" t="str">
        <f t="shared" si="198"/>
        <v>нд</v>
      </c>
      <c r="K71" s="84" t="str">
        <f t="shared" si="198"/>
        <v>нд</v>
      </c>
      <c r="L71" s="84" t="str">
        <f t="shared" si="198"/>
        <v>нд</v>
      </c>
      <c r="M71" s="84" t="str">
        <f t="shared" si="198"/>
        <v>нд</v>
      </c>
      <c r="N71" s="84" t="str">
        <f t="shared" ref="N71:O71" si="199">IF(NOT(SUM(N72,N74)=0),SUM(N72,N74),"нд")</f>
        <v>нд</v>
      </c>
      <c r="O71" s="84" t="str">
        <f t="shared" si="199"/>
        <v>нд</v>
      </c>
      <c r="P71" s="119" t="str">
        <f t="shared" ref="P71:R71" si="200">IF(NOT(SUM(P72,P74)=0),SUM(P72,P74),"нд")</f>
        <v>нд</v>
      </c>
      <c r="Q71" s="84" t="str">
        <f t="shared" si="200"/>
        <v>нд</v>
      </c>
      <c r="R71" s="84" t="str">
        <f t="shared" si="200"/>
        <v>нд</v>
      </c>
      <c r="S71" s="141" t="str">
        <f t="shared" si="16"/>
        <v>нд</v>
      </c>
      <c r="T71" s="131"/>
    </row>
    <row r="72" spans="1:20" ht="31.5">
      <c r="A72" s="30" t="s">
        <v>218</v>
      </c>
      <c r="B72" s="31" t="s">
        <v>219</v>
      </c>
      <c r="C72" s="32" t="s">
        <v>23</v>
      </c>
      <c r="D72" s="85" t="str">
        <f t="shared" ref="D72:E72" si="201">IF(NOT(SUM(D73)=0),SUM(D73),"нд")</f>
        <v>нд</v>
      </c>
      <c r="E72" s="85" t="str">
        <f t="shared" si="201"/>
        <v>нд</v>
      </c>
      <c r="F72" s="85" t="str">
        <f t="shared" ref="F72" si="202">IF(NOT(SUM(F73)=0),SUM(F73),"нд")</f>
        <v>нд</v>
      </c>
      <c r="G72" s="85" t="str">
        <f t="shared" ref="G72:R72" si="203">IF(NOT(SUM(G73)=0),SUM(G73),"нд")</f>
        <v>нд</v>
      </c>
      <c r="H72" s="85" t="str">
        <f t="shared" si="203"/>
        <v>нд</v>
      </c>
      <c r="I72" s="85" t="str">
        <f t="shared" si="203"/>
        <v>нд</v>
      </c>
      <c r="J72" s="85" t="str">
        <f t="shared" si="203"/>
        <v>нд</v>
      </c>
      <c r="K72" s="85" t="str">
        <f t="shared" si="203"/>
        <v>нд</v>
      </c>
      <c r="L72" s="85" t="str">
        <f t="shared" si="203"/>
        <v>нд</v>
      </c>
      <c r="M72" s="85" t="str">
        <f t="shared" si="203"/>
        <v>нд</v>
      </c>
      <c r="N72" s="85" t="str">
        <f t="shared" si="203"/>
        <v>нд</v>
      </c>
      <c r="O72" s="85" t="str">
        <f t="shared" si="203"/>
        <v>нд</v>
      </c>
      <c r="P72" s="120" t="str">
        <f t="shared" si="203"/>
        <v>нд</v>
      </c>
      <c r="Q72" s="85" t="str">
        <f t="shared" si="203"/>
        <v>нд</v>
      </c>
      <c r="R72" s="85" t="str">
        <f t="shared" si="203"/>
        <v>нд</v>
      </c>
      <c r="S72" s="142" t="str">
        <f t="shared" si="16"/>
        <v>нд</v>
      </c>
      <c r="T72" s="131"/>
    </row>
    <row r="73" spans="1:20">
      <c r="A73" s="21" t="s">
        <v>24</v>
      </c>
      <c r="B73" s="21" t="s">
        <v>24</v>
      </c>
      <c r="C73" s="21" t="s">
        <v>24</v>
      </c>
      <c r="D73" s="88" t="s">
        <v>24</v>
      </c>
      <c r="E73" s="88" t="s">
        <v>24</v>
      </c>
      <c r="F73" s="88" t="s">
        <v>24</v>
      </c>
      <c r="G73" s="87" t="str">
        <f>IF(NOT(SUM(I73,K73,M73,O73)=0),SUM(I73,K73,M73,O73),"нд")</f>
        <v>нд</v>
      </c>
      <c r="H73" s="87" t="str">
        <f>IF(NOT(SUM(J73,L73,N73,P73)=0),SUM(J73,L73,N73,P73),"нд")</f>
        <v>нд</v>
      </c>
      <c r="I73" s="88" t="s">
        <v>24</v>
      </c>
      <c r="J73" s="88" t="s">
        <v>24</v>
      </c>
      <c r="K73" s="88" t="s">
        <v>24</v>
      </c>
      <c r="L73" s="88" t="s">
        <v>24</v>
      </c>
      <c r="M73" s="88" t="s">
        <v>24</v>
      </c>
      <c r="N73" s="88" t="s">
        <v>24</v>
      </c>
      <c r="O73" s="88" t="s">
        <v>24</v>
      </c>
      <c r="P73" s="121" t="s">
        <v>24</v>
      </c>
      <c r="Q73" s="55" t="str">
        <f t="shared" ref="Q73" si="204">IF(NOT(OR(F73="нд",H73="нд")),F73-H73,F73)</f>
        <v>нд</v>
      </c>
      <c r="R73" s="134" t="str">
        <f t="shared" ref="R73" si="205">IF(SUM(H73)-SUM(G73)=0,"нд",SUM(H73)-SUM(G73))</f>
        <v>нд</v>
      </c>
      <c r="S73" s="135" t="str">
        <f t="shared" si="16"/>
        <v>нд</v>
      </c>
      <c r="T73" s="131"/>
    </row>
    <row r="74" spans="1:20" ht="63">
      <c r="A74" s="30" t="s">
        <v>220</v>
      </c>
      <c r="B74" s="31" t="s">
        <v>221</v>
      </c>
      <c r="C74" s="32" t="s">
        <v>23</v>
      </c>
      <c r="D74" s="85">
        <f t="shared" ref="D74:E74" si="206">IF(NOT(SUM(D75,D87)=0),SUM(D75,D87),"нд")</f>
        <v>27.978999999999999</v>
      </c>
      <c r="E74" s="92">
        <f t="shared" si="206"/>
        <v>27.06</v>
      </c>
      <c r="F74" s="85" t="str">
        <f t="shared" ref="F74:G74" si="207">IF(NOT(SUM(F75,F87)=0),SUM(F75,F87),"нд")</f>
        <v>нд</v>
      </c>
      <c r="G74" s="85" t="str">
        <f t="shared" si="207"/>
        <v>нд</v>
      </c>
      <c r="H74" s="85" t="str">
        <f t="shared" ref="H74" si="208">IF(NOT(SUM(H75,H87)=0),SUM(H75,H87),"нд")</f>
        <v>нд</v>
      </c>
      <c r="I74" s="85" t="str">
        <f t="shared" ref="I74:M74" si="209">IF(NOT(SUM(I75,I87)=0),SUM(I75,I87),"нд")</f>
        <v>нд</v>
      </c>
      <c r="J74" s="85" t="str">
        <f t="shared" si="209"/>
        <v>нд</v>
      </c>
      <c r="K74" s="85" t="str">
        <f t="shared" si="209"/>
        <v>нд</v>
      </c>
      <c r="L74" s="85" t="str">
        <f t="shared" si="209"/>
        <v>нд</v>
      </c>
      <c r="M74" s="85" t="str">
        <f t="shared" si="209"/>
        <v>нд</v>
      </c>
      <c r="N74" s="85" t="str">
        <f t="shared" ref="N74:O74" si="210">IF(NOT(SUM(N75,N87)=0),SUM(N75,N87),"нд")</f>
        <v>нд</v>
      </c>
      <c r="O74" s="85" t="str">
        <f t="shared" si="210"/>
        <v>нд</v>
      </c>
      <c r="P74" s="120" t="str">
        <f t="shared" ref="P74:R74" si="211">IF(NOT(SUM(P75,P87)=0),SUM(P75,P87),"нд")</f>
        <v>нд</v>
      </c>
      <c r="Q74" s="85" t="str">
        <f t="shared" si="211"/>
        <v>нд</v>
      </c>
      <c r="R74" s="85" t="str">
        <f t="shared" si="211"/>
        <v>нд</v>
      </c>
      <c r="S74" s="142" t="str">
        <f t="shared" si="16"/>
        <v>нд</v>
      </c>
      <c r="T74" s="131"/>
    </row>
    <row r="75" spans="1:20">
      <c r="A75" s="8" t="s">
        <v>222</v>
      </c>
      <c r="B75" s="9" t="s">
        <v>29</v>
      </c>
      <c r="C75" s="4" t="s">
        <v>23</v>
      </c>
      <c r="D75" s="90">
        <f t="shared" ref="D75:E75" si="212">IF(NOT(SUM(D76:D86)=0),SUM(D76:D86),"нд")</f>
        <v>3.5019999999999998</v>
      </c>
      <c r="E75" s="90">
        <f t="shared" si="212"/>
        <v>3.1999999999999997</v>
      </c>
      <c r="F75" s="90" t="str">
        <f t="shared" ref="F75" si="213">IF(NOT(SUM(F76:F86)=0),SUM(F76:F86),"нд")</f>
        <v>нд</v>
      </c>
      <c r="G75" s="90" t="str">
        <f t="shared" ref="G75" si="214">IF(NOT(SUM(G76:G86)=0),SUM(G76:G86),"нд")</f>
        <v>нд</v>
      </c>
      <c r="H75" s="90" t="str">
        <f t="shared" ref="H75" si="215">IF(NOT(SUM(H76:H86)=0),SUM(H76:H86),"нд")</f>
        <v>нд</v>
      </c>
      <c r="I75" s="90" t="str">
        <f t="shared" ref="I75:M75" si="216">IF(NOT(SUM(I76:I86)=0),SUM(I76:I86),"нд")</f>
        <v>нд</v>
      </c>
      <c r="J75" s="90" t="str">
        <f t="shared" si="216"/>
        <v>нд</v>
      </c>
      <c r="K75" s="90" t="str">
        <f t="shared" si="216"/>
        <v>нд</v>
      </c>
      <c r="L75" s="90" t="str">
        <f t="shared" si="216"/>
        <v>нд</v>
      </c>
      <c r="M75" s="90" t="str">
        <f t="shared" si="216"/>
        <v>нд</v>
      </c>
      <c r="N75" s="90" t="str">
        <f t="shared" ref="N75:O75" si="217">IF(NOT(SUM(N76:N86)=0),SUM(N76:N86),"нд")</f>
        <v>нд</v>
      </c>
      <c r="O75" s="90" t="str">
        <f t="shared" si="217"/>
        <v>нд</v>
      </c>
      <c r="P75" s="123" t="str">
        <f t="shared" ref="P75:R75" si="218">IF(NOT(SUM(P76:P86)=0),SUM(P76:P86),"нд")</f>
        <v>нд</v>
      </c>
      <c r="Q75" s="90" t="str">
        <f t="shared" si="218"/>
        <v>нд</v>
      </c>
      <c r="R75" s="90" t="str">
        <f t="shared" si="218"/>
        <v>нд</v>
      </c>
      <c r="S75" s="147" t="str">
        <f t="shared" si="16"/>
        <v>нд</v>
      </c>
      <c r="T75" s="131"/>
    </row>
    <row r="76" spans="1:20" ht="63">
      <c r="A76" s="11" t="s">
        <v>223</v>
      </c>
      <c r="B76" s="34" t="s">
        <v>224</v>
      </c>
      <c r="C76" s="13" t="s">
        <v>54</v>
      </c>
      <c r="D76" s="87" t="s">
        <v>24</v>
      </c>
      <c r="E76" s="87" t="s">
        <v>24</v>
      </c>
      <c r="F76" s="87" t="s">
        <v>24</v>
      </c>
      <c r="G76" s="87" t="str">
        <f>IF(NOT(SUM(I76,K76,M76,O76)=0),SUM(I76,K76,M76,O76),"нд")</f>
        <v>нд</v>
      </c>
      <c r="H76" s="87" t="str">
        <f>IF(NOT(SUM(J76,L76,N76,P76)=0),SUM(J76,L76,N76,P76),"нд")</f>
        <v>нд</v>
      </c>
      <c r="I76" s="101" t="s">
        <v>24</v>
      </c>
      <c r="J76" s="101" t="s">
        <v>24</v>
      </c>
      <c r="K76" s="105" t="s">
        <v>24</v>
      </c>
      <c r="L76" s="105" t="s">
        <v>24</v>
      </c>
      <c r="M76" s="86" t="s">
        <v>24</v>
      </c>
      <c r="N76" s="105" t="s">
        <v>24</v>
      </c>
      <c r="O76" s="105" t="s">
        <v>24</v>
      </c>
      <c r="P76" s="105" t="s">
        <v>24</v>
      </c>
      <c r="Q76" s="55" t="str">
        <f t="shared" ref="Q76:Q125" si="219">IF(NOT(OR(F76="нд",H76="нд")),F76-H76,F76)</f>
        <v>нд</v>
      </c>
      <c r="R76" s="134" t="str">
        <f t="shared" ref="R76:R126" si="220">IF(SUM(H76)-SUM(G76)=0,"нд",SUM(H76)-SUM(G76))</f>
        <v>нд</v>
      </c>
      <c r="S76" s="135" t="str">
        <f t="shared" si="16"/>
        <v>нд</v>
      </c>
      <c r="T76" s="131"/>
    </row>
    <row r="77" spans="1:20" ht="47.25">
      <c r="A77" s="11" t="s">
        <v>225</v>
      </c>
      <c r="B77" s="15" t="s">
        <v>383</v>
      </c>
      <c r="C77" s="13" t="s">
        <v>55</v>
      </c>
      <c r="D77" s="87" t="s">
        <v>24</v>
      </c>
      <c r="E77" s="87" t="s">
        <v>24</v>
      </c>
      <c r="F77" s="87" t="s">
        <v>24</v>
      </c>
      <c r="G77" s="87" t="str">
        <f>IF(NOT(SUM(I77,K77,M77,O77)=0),SUM(I77,K77,M77,O77),"нд")</f>
        <v>нд</v>
      </c>
      <c r="H77" s="87" t="str">
        <f>IF(NOT(SUM(J77,L77,N77,P77)=0),SUM(J77,L77,N77,P77),"нд")</f>
        <v>нд</v>
      </c>
      <c r="I77" s="86" t="s">
        <v>24</v>
      </c>
      <c r="J77" s="86" t="s">
        <v>24</v>
      </c>
      <c r="K77" s="86" t="s">
        <v>24</v>
      </c>
      <c r="L77" s="86" t="s">
        <v>24</v>
      </c>
      <c r="M77" s="86" t="s">
        <v>24</v>
      </c>
      <c r="N77" s="86" t="s">
        <v>24</v>
      </c>
      <c r="O77" s="86" t="s">
        <v>24</v>
      </c>
      <c r="P77" s="101" t="s">
        <v>24</v>
      </c>
      <c r="Q77" s="55" t="str">
        <f t="shared" si="219"/>
        <v>нд</v>
      </c>
      <c r="R77" s="134" t="str">
        <f t="shared" si="220"/>
        <v>нд</v>
      </c>
      <c r="S77" s="135" t="str">
        <f t="shared" si="16"/>
        <v>нд</v>
      </c>
      <c r="T77" s="131"/>
    </row>
    <row r="78" spans="1:20" ht="31.5">
      <c r="A78" s="11" t="s">
        <v>226</v>
      </c>
      <c r="B78" s="15" t="s">
        <v>384</v>
      </c>
      <c r="C78" s="13" t="s">
        <v>56</v>
      </c>
      <c r="D78" s="86">
        <v>0.55100000000000005</v>
      </c>
      <c r="E78" s="86">
        <v>0.55100000000000005</v>
      </c>
      <c r="F78" s="87" t="s">
        <v>24</v>
      </c>
      <c r="G78" s="87" t="str">
        <f t="shared" ref="G78:H141" si="221">IF(NOT(SUM(I78,K78,M78,O78)=0),SUM(I78,K78,M78,O78),"нд")</f>
        <v>нд</v>
      </c>
      <c r="H78" s="87" t="str">
        <f t="shared" si="221"/>
        <v>нд</v>
      </c>
      <c r="I78" s="86" t="s">
        <v>24</v>
      </c>
      <c r="J78" s="86" t="s">
        <v>24</v>
      </c>
      <c r="K78" s="86" t="s">
        <v>24</v>
      </c>
      <c r="L78" s="86" t="s">
        <v>24</v>
      </c>
      <c r="M78" s="86" t="s">
        <v>24</v>
      </c>
      <c r="N78" s="86" t="s">
        <v>24</v>
      </c>
      <c r="O78" s="86" t="s">
        <v>24</v>
      </c>
      <c r="P78" s="101" t="s">
        <v>24</v>
      </c>
      <c r="Q78" s="55" t="str">
        <f t="shared" si="219"/>
        <v>нд</v>
      </c>
      <c r="R78" s="134" t="str">
        <f t="shared" si="220"/>
        <v>нд</v>
      </c>
      <c r="S78" s="135" t="str">
        <f t="shared" si="16"/>
        <v>нд</v>
      </c>
      <c r="T78" s="131"/>
    </row>
    <row r="79" spans="1:20" ht="31.5">
      <c r="A79" s="11" t="s">
        <v>227</v>
      </c>
      <c r="B79" s="15" t="s">
        <v>434</v>
      </c>
      <c r="C79" s="38" t="s">
        <v>57</v>
      </c>
      <c r="D79" s="86">
        <v>0.91300000000000003</v>
      </c>
      <c r="E79" s="152">
        <v>0.61099999999999999</v>
      </c>
      <c r="F79" s="87" t="s">
        <v>24</v>
      </c>
      <c r="G79" s="87" t="str">
        <f t="shared" si="221"/>
        <v>нд</v>
      </c>
      <c r="H79" s="87" t="str">
        <f>IF(NOT(SUM(J79,L79,N79,P79)=0),SUM(J79,L79,N79,P79),"нд")</f>
        <v>нд</v>
      </c>
      <c r="I79" s="86" t="s">
        <v>24</v>
      </c>
      <c r="J79" s="86" t="s">
        <v>24</v>
      </c>
      <c r="K79" s="86" t="s">
        <v>24</v>
      </c>
      <c r="L79" s="86" t="s">
        <v>24</v>
      </c>
      <c r="M79" s="86" t="s">
        <v>24</v>
      </c>
      <c r="N79" s="101" t="s">
        <v>24</v>
      </c>
      <c r="O79" s="86" t="s">
        <v>24</v>
      </c>
      <c r="P79" s="101" t="s">
        <v>24</v>
      </c>
      <c r="Q79" s="55" t="s">
        <v>24</v>
      </c>
      <c r="R79" s="134" t="str">
        <f t="shared" si="220"/>
        <v>нд</v>
      </c>
      <c r="S79" s="135" t="str">
        <f t="shared" si="16"/>
        <v>нд</v>
      </c>
      <c r="T79" s="149"/>
    </row>
    <row r="80" spans="1:20" ht="47.25">
      <c r="A80" s="11" t="s">
        <v>228</v>
      </c>
      <c r="B80" s="15" t="s">
        <v>420</v>
      </c>
      <c r="C80" s="13" t="s">
        <v>58</v>
      </c>
      <c r="D80" s="86">
        <v>0.61199999999999999</v>
      </c>
      <c r="E80" s="86">
        <v>0.61199999999999999</v>
      </c>
      <c r="F80" s="87" t="s">
        <v>24</v>
      </c>
      <c r="G80" s="87" t="str">
        <f t="shared" si="221"/>
        <v>нд</v>
      </c>
      <c r="H80" s="87" t="str">
        <f t="shared" si="221"/>
        <v>нд</v>
      </c>
      <c r="I80" s="101" t="s">
        <v>24</v>
      </c>
      <c r="J80" s="101" t="s">
        <v>24</v>
      </c>
      <c r="K80" s="105" t="s">
        <v>24</v>
      </c>
      <c r="L80" s="105" t="s">
        <v>24</v>
      </c>
      <c r="M80" s="86" t="s">
        <v>24</v>
      </c>
      <c r="N80" s="105" t="s">
        <v>24</v>
      </c>
      <c r="O80" s="105" t="s">
        <v>24</v>
      </c>
      <c r="P80" s="105" t="s">
        <v>24</v>
      </c>
      <c r="Q80" s="55" t="str">
        <f t="shared" si="219"/>
        <v>нд</v>
      </c>
      <c r="R80" s="134" t="str">
        <f t="shared" si="220"/>
        <v>нд</v>
      </c>
      <c r="S80" s="135" t="str">
        <f t="shared" si="16"/>
        <v>нд</v>
      </c>
      <c r="T80" s="131"/>
    </row>
    <row r="81" spans="1:20" ht="31.5" customHeight="1">
      <c r="A81" s="11" t="s">
        <v>229</v>
      </c>
      <c r="B81" s="15" t="s">
        <v>421</v>
      </c>
      <c r="C81" s="13" t="s">
        <v>59</v>
      </c>
      <c r="D81" s="86">
        <v>0.55300000000000005</v>
      </c>
      <c r="E81" s="86">
        <v>0.55300000000000005</v>
      </c>
      <c r="F81" s="87" t="s">
        <v>24</v>
      </c>
      <c r="G81" s="87" t="str">
        <f t="shared" si="221"/>
        <v>нд</v>
      </c>
      <c r="H81" s="87" t="str">
        <f t="shared" si="221"/>
        <v>нд</v>
      </c>
      <c r="I81" s="86" t="s">
        <v>24</v>
      </c>
      <c r="J81" s="86" t="s">
        <v>24</v>
      </c>
      <c r="K81" s="86" t="s">
        <v>24</v>
      </c>
      <c r="L81" s="86" t="s">
        <v>24</v>
      </c>
      <c r="M81" s="86" t="s">
        <v>24</v>
      </c>
      <c r="N81" s="86" t="s">
        <v>24</v>
      </c>
      <c r="O81" s="86" t="s">
        <v>24</v>
      </c>
      <c r="P81" s="101" t="s">
        <v>24</v>
      </c>
      <c r="Q81" s="55" t="str">
        <f t="shared" si="219"/>
        <v>нд</v>
      </c>
      <c r="R81" s="134" t="str">
        <f t="shared" si="220"/>
        <v>нд</v>
      </c>
      <c r="S81" s="135" t="str">
        <f t="shared" si="16"/>
        <v>нд</v>
      </c>
      <c r="T81" s="131"/>
    </row>
    <row r="82" spans="1:20" ht="47.25">
      <c r="A82" s="11" t="s">
        <v>230</v>
      </c>
      <c r="B82" s="15" t="s">
        <v>385</v>
      </c>
      <c r="C82" s="13" t="s">
        <v>60</v>
      </c>
      <c r="D82" s="86" t="s">
        <v>24</v>
      </c>
      <c r="E82" s="86" t="s">
        <v>24</v>
      </c>
      <c r="F82" s="87" t="s">
        <v>24</v>
      </c>
      <c r="G82" s="87" t="str">
        <f t="shared" si="221"/>
        <v>нд</v>
      </c>
      <c r="H82" s="87" t="str">
        <f t="shared" si="221"/>
        <v>нд</v>
      </c>
      <c r="I82" s="86" t="s">
        <v>24</v>
      </c>
      <c r="J82" s="86" t="s">
        <v>24</v>
      </c>
      <c r="K82" s="86" t="s">
        <v>24</v>
      </c>
      <c r="L82" s="86" t="s">
        <v>24</v>
      </c>
      <c r="M82" s="86" t="s">
        <v>24</v>
      </c>
      <c r="N82" s="86" t="s">
        <v>24</v>
      </c>
      <c r="O82" s="86" t="s">
        <v>24</v>
      </c>
      <c r="P82" s="101" t="s">
        <v>24</v>
      </c>
      <c r="Q82" s="55" t="str">
        <f t="shared" si="219"/>
        <v>нд</v>
      </c>
      <c r="R82" s="134" t="str">
        <f t="shared" si="220"/>
        <v>нд</v>
      </c>
      <c r="S82" s="135" t="str">
        <f t="shared" si="16"/>
        <v>нд</v>
      </c>
      <c r="T82" s="131"/>
    </row>
    <row r="83" spans="1:20" ht="31.5">
      <c r="A83" s="62" t="s">
        <v>231</v>
      </c>
      <c r="B83" s="53" t="s">
        <v>435</v>
      </c>
      <c r="C83" s="63" t="s">
        <v>61</v>
      </c>
      <c r="D83" s="91" t="s">
        <v>24</v>
      </c>
      <c r="E83" s="91" t="s">
        <v>24</v>
      </c>
      <c r="F83" s="87" t="s">
        <v>24</v>
      </c>
      <c r="G83" s="87" t="str">
        <f t="shared" si="221"/>
        <v>нд</v>
      </c>
      <c r="H83" s="87" t="str">
        <f t="shared" si="221"/>
        <v>нд</v>
      </c>
      <c r="I83" s="86" t="s">
        <v>24</v>
      </c>
      <c r="J83" s="86" t="s">
        <v>24</v>
      </c>
      <c r="K83" s="86" t="s">
        <v>24</v>
      </c>
      <c r="L83" s="86" t="s">
        <v>24</v>
      </c>
      <c r="M83" s="86" t="s">
        <v>24</v>
      </c>
      <c r="N83" s="86" t="s">
        <v>24</v>
      </c>
      <c r="O83" s="86" t="s">
        <v>24</v>
      </c>
      <c r="P83" s="101" t="s">
        <v>24</v>
      </c>
      <c r="Q83" s="55" t="str">
        <f t="shared" si="219"/>
        <v>нд</v>
      </c>
      <c r="R83" s="134" t="str">
        <f t="shared" si="220"/>
        <v>нд</v>
      </c>
      <c r="S83" s="135" t="str">
        <f t="shared" si="16"/>
        <v>нд</v>
      </c>
      <c r="T83" s="131"/>
    </row>
    <row r="84" spans="1:20" ht="31.5">
      <c r="A84" s="11" t="s">
        <v>232</v>
      </c>
      <c r="B84" s="15" t="s">
        <v>422</v>
      </c>
      <c r="C84" s="13" t="s">
        <v>62</v>
      </c>
      <c r="D84" s="86">
        <v>0.10199999999999999</v>
      </c>
      <c r="E84" s="86">
        <v>0.10199999999999999</v>
      </c>
      <c r="F84" s="87" t="s">
        <v>24</v>
      </c>
      <c r="G84" s="87" t="str">
        <f t="shared" si="221"/>
        <v>нд</v>
      </c>
      <c r="H84" s="87" t="str">
        <f t="shared" si="221"/>
        <v>нд</v>
      </c>
      <c r="I84" s="101" t="s">
        <v>24</v>
      </c>
      <c r="J84" s="101" t="s">
        <v>24</v>
      </c>
      <c r="K84" s="105" t="s">
        <v>24</v>
      </c>
      <c r="L84" s="105" t="s">
        <v>24</v>
      </c>
      <c r="M84" s="86" t="s">
        <v>24</v>
      </c>
      <c r="N84" s="105" t="s">
        <v>24</v>
      </c>
      <c r="O84" s="105" t="s">
        <v>24</v>
      </c>
      <c r="P84" s="105" t="s">
        <v>24</v>
      </c>
      <c r="Q84" s="55" t="str">
        <f t="shared" si="219"/>
        <v>нд</v>
      </c>
      <c r="R84" s="134" t="str">
        <f t="shared" si="220"/>
        <v>нд</v>
      </c>
      <c r="S84" s="135" t="str">
        <f t="shared" ref="S84:S147" si="222">IF(AND(NOT(SUM(R84)=0),NOT(SUM(G84)=0)),ROUND(SUM(R84)/SUM(G84)*100,2),"нд")</f>
        <v>нд</v>
      </c>
      <c r="T84" s="131"/>
    </row>
    <row r="85" spans="1:20" ht="78.75">
      <c r="A85" s="11" t="s">
        <v>233</v>
      </c>
      <c r="B85" s="15" t="s">
        <v>436</v>
      </c>
      <c r="C85" s="13" t="s">
        <v>63</v>
      </c>
      <c r="D85" s="86" t="s">
        <v>24</v>
      </c>
      <c r="E85" s="86" t="s">
        <v>24</v>
      </c>
      <c r="F85" s="87" t="s">
        <v>24</v>
      </c>
      <c r="G85" s="87" t="str">
        <f t="shared" si="221"/>
        <v>нд</v>
      </c>
      <c r="H85" s="87" t="str">
        <f t="shared" si="221"/>
        <v>нд</v>
      </c>
      <c r="I85" s="86" t="s">
        <v>24</v>
      </c>
      <c r="J85" s="86" t="s">
        <v>24</v>
      </c>
      <c r="K85" s="86" t="s">
        <v>24</v>
      </c>
      <c r="L85" s="86" t="s">
        <v>24</v>
      </c>
      <c r="M85" s="86" t="s">
        <v>24</v>
      </c>
      <c r="N85" s="86" t="s">
        <v>24</v>
      </c>
      <c r="O85" s="86" t="s">
        <v>24</v>
      </c>
      <c r="P85" s="101" t="s">
        <v>24</v>
      </c>
      <c r="Q85" s="55" t="str">
        <f t="shared" si="219"/>
        <v>нд</v>
      </c>
      <c r="R85" s="134" t="str">
        <f t="shared" si="220"/>
        <v>нд</v>
      </c>
      <c r="S85" s="135" t="str">
        <f t="shared" si="222"/>
        <v>нд</v>
      </c>
      <c r="T85" s="131"/>
    </row>
    <row r="86" spans="1:20" ht="63">
      <c r="A86" s="11" t="s">
        <v>234</v>
      </c>
      <c r="B86" s="15" t="s">
        <v>386</v>
      </c>
      <c r="C86" s="13" t="s">
        <v>64</v>
      </c>
      <c r="D86" s="86">
        <v>0.77100000000000002</v>
      </c>
      <c r="E86" s="86">
        <v>0.77100000000000002</v>
      </c>
      <c r="F86" s="87" t="s">
        <v>24</v>
      </c>
      <c r="G86" s="87" t="str">
        <f t="shared" si="221"/>
        <v>нд</v>
      </c>
      <c r="H86" s="87" t="str">
        <f t="shared" si="221"/>
        <v>нд</v>
      </c>
      <c r="I86" s="86" t="s">
        <v>24</v>
      </c>
      <c r="J86" s="86" t="s">
        <v>24</v>
      </c>
      <c r="K86" s="86" t="s">
        <v>24</v>
      </c>
      <c r="L86" s="86" t="s">
        <v>24</v>
      </c>
      <c r="M86" s="86" t="s">
        <v>24</v>
      </c>
      <c r="N86" s="86" t="s">
        <v>24</v>
      </c>
      <c r="O86" s="86" t="s">
        <v>24</v>
      </c>
      <c r="P86" s="101" t="s">
        <v>24</v>
      </c>
      <c r="Q86" s="55" t="str">
        <f t="shared" si="219"/>
        <v>нд</v>
      </c>
      <c r="R86" s="134" t="str">
        <f t="shared" si="220"/>
        <v>нд</v>
      </c>
      <c r="S86" s="135" t="str">
        <f t="shared" si="222"/>
        <v>нд</v>
      </c>
      <c r="T86" s="131"/>
    </row>
    <row r="87" spans="1:20">
      <c r="A87" s="16" t="s">
        <v>235</v>
      </c>
      <c r="B87" s="17" t="s">
        <v>65</v>
      </c>
      <c r="C87" s="18" t="s">
        <v>23</v>
      </c>
      <c r="D87" s="81">
        <f t="shared" ref="D87:E87" si="223">IF(NOT(SUM(D88:D126)=0),SUM(D88:D126),"нд")</f>
        <v>24.477</v>
      </c>
      <c r="E87" s="81">
        <f t="shared" si="223"/>
        <v>23.86</v>
      </c>
      <c r="F87" s="81" t="str">
        <f t="shared" ref="F87" si="224">IF(NOT(SUM(F88:F126)=0),SUM(F88:F126),"нд")</f>
        <v>нд</v>
      </c>
      <c r="G87" s="102" t="str">
        <f t="shared" ref="G87" si="225">IF(NOT(SUM(G88:G126)=0),SUM(G88:G126),"нд")</f>
        <v>нд</v>
      </c>
      <c r="H87" s="102" t="str">
        <f t="shared" ref="H87" si="226">IF(NOT(SUM(H88:H126)=0),SUM(H88:H126),"нд")</f>
        <v>нд</v>
      </c>
      <c r="I87" s="102" t="str">
        <f t="shared" ref="I87:M87" si="227">IF(NOT(SUM(I88:I126)=0),SUM(I88:I126),"нд")</f>
        <v>нд</v>
      </c>
      <c r="J87" s="102" t="str">
        <f t="shared" si="227"/>
        <v>нд</v>
      </c>
      <c r="K87" s="102" t="str">
        <f t="shared" si="227"/>
        <v>нд</v>
      </c>
      <c r="L87" s="102" t="str">
        <f t="shared" si="227"/>
        <v>нд</v>
      </c>
      <c r="M87" s="102" t="str">
        <f t="shared" si="227"/>
        <v>нд</v>
      </c>
      <c r="N87" s="102" t="str">
        <f t="shared" ref="N87:O87" si="228">IF(NOT(SUM(N88:N126)=0),SUM(N88:N126),"нд")</f>
        <v>нд</v>
      </c>
      <c r="O87" s="102" t="str">
        <f t="shared" si="228"/>
        <v>нд</v>
      </c>
      <c r="P87" s="124" t="str">
        <f t="shared" ref="P87:R87" si="229">IF(NOT(SUM(P88:P126)=0),SUM(P88:P126),"нд")</f>
        <v>нд</v>
      </c>
      <c r="Q87" s="102" t="str">
        <f t="shared" si="229"/>
        <v>нд</v>
      </c>
      <c r="R87" s="102" t="str">
        <f t="shared" si="229"/>
        <v>нд</v>
      </c>
      <c r="S87" s="136" t="str">
        <f t="shared" si="222"/>
        <v>нд</v>
      </c>
      <c r="T87" s="131"/>
    </row>
    <row r="88" spans="1:20" ht="47.25">
      <c r="A88" s="11" t="s">
        <v>236</v>
      </c>
      <c r="B88" s="15" t="s">
        <v>387</v>
      </c>
      <c r="C88" s="13" t="s">
        <v>66</v>
      </c>
      <c r="D88" s="86" t="s">
        <v>24</v>
      </c>
      <c r="E88" s="86" t="s">
        <v>24</v>
      </c>
      <c r="F88" s="87" t="s">
        <v>24</v>
      </c>
      <c r="G88" s="87" t="str">
        <f t="shared" si="221"/>
        <v>нд</v>
      </c>
      <c r="H88" s="87" t="str">
        <f t="shared" si="221"/>
        <v>нд</v>
      </c>
      <c r="I88" s="86" t="s">
        <v>24</v>
      </c>
      <c r="J88" s="86" t="s">
        <v>24</v>
      </c>
      <c r="K88" s="86" t="s">
        <v>24</v>
      </c>
      <c r="L88" s="86" t="s">
        <v>24</v>
      </c>
      <c r="M88" s="86" t="s">
        <v>24</v>
      </c>
      <c r="N88" s="86" t="s">
        <v>24</v>
      </c>
      <c r="O88" s="86" t="s">
        <v>24</v>
      </c>
      <c r="P88" s="101" t="s">
        <v>24</v>
      </c>
      <c r="Q88" s="55" t="str">
        <f t="shared" si="219"/>
        <v>нд</v>
      </c>
      <c r="R88" s="134" t="str">
        <f t="shared" si="220"/>
        <v>нд</v>
      </c>
      <c r="S88" s="135" t="str">
        <f t="shared" si="222"/>
        <v>нд</v>
      </c>
      <c r="T88" s="131"/>
    </row>
    <row r="89" spans="1:20" ht="47.25">
      <c r="A89" s="11" t="s">
        <v>237</v>
      </c>
      <c r="B89" s="15" t="s">
        <v>388</v>
      </c>
      <c r="C89" s="13" t="s">
        <v>67</v>
      </c>
      <c r="D89" s="86" t="s">
        <v>24</v>
      </c>
      <c r="E89" s="86" t="s">
        <v>24</v>
      </c>
      <c r="F89" s="87" t="s">
        <v>24</v>
      </c>
      <c r="G89" s="87" t="str">
        <f t="shared" si="221"/>
        <v>нд</v>
      </c>
      <c r="H89" s="87" t="str">
        <f t="shared" si="221"/>
        <v>нд</v>
      </c>
      <c r="I89" s="86" t="s">
        <v>24</v>
      </c>
      <c r="J89" s="86" t="s">
        <v>24</v>
      </c>
      <c r="K89" s="86" t="s">
        <v>24</v>
      </c>
      <c r="L89" s="86" t="s">
        <v>24</v>
      </c>
      <c r="M89" s="86" t="s">
        <v>24</v>
      </c>
      <c r="N89" s="86" t="s">
        <v>24</v>
      </c>
      <c r="O89" s="86" t="s">
        <v>24</v>
      </c>
      <c r="P89" s="101" t="s">
        <v>24</v>
      </c>
      <c r="Q89" s="55" t="str">
        <f t="shared" si="219"/>
        <v>нд</v>
      </c>
      <c r="R89" s="134" t="str">
        <f t="shared" si="220"/>
        <v>нд</v>
      </c>
      <c r="S89" s="135" t="str">
        <f t="shared" si="222"/>
        <v>нд</v>
      </c>
      <c r="T89" s="131"/>
    </row>
    <row r="90" spans="1:20" ht="47.25">
      <c r="A90" s="11" t="s">
        <v>238</v>
      </c>
      <c r="B90" s="15" t="s">
        <v>389</v>
      </c>
      <c r="C90" s="13" t="s">
        <v>68</v>
      </c>
      <c r="D90" s="86">
        <v>2.1459999999999999</v>
      </c>
      <c r="E90" s="86">
        <v>2.1459999999999999</v>
      </c>
      <c r="F90" s="87" t="s">
        <v>24</v>
      </c>
      <c r="G90" s="87" t="str">
        <f t="shared" si="221"/>
        <v>нд</v>
      </c>
      <c r="H90" s="87" t="str">
        <f t="shared" si="221"/>
        <v>нд</v>
      </c>
      <c r="I90" s="86" t="s">
        <v>24</v>
      </c>
      <c r="J90" s="86" t="s">
        <v>24</v>
      </c>
      <c r="K90" s="86" t="s">
        <v>24</v>
      </c>
      <c r="L90" s="86" t="s">
        <v>24</v>
      </c>
      <c r="M90" s="86" t="s">
        <v>24</v>
      </c>
      <c r="N90" s="86" t="s">
        <v>24</v>
      </c>
      <c r="O90" s="86" t="s">
        <v>24</v>
      </c>
      <c r="P90" s="101" t="s">
        <v>24</v>
      </c>
      <c r="Q90" s="55" t="str">
        <f t="shared" si="219"/>
        <v>нд</v>
      </c>
      <c r="R90" s="134" t="str">
        <f t="shared" si="220"/>
        <v>нд</v>
      </c>
      <c r="S90" s="135" t="str">
        <f t="shared" si="222"/>
        <v>нд</v>
      </c>
      <c r="T90" s="131"/>
    </row>
    <row r="91" spans="1:20" ht="78.75">
      <c r="A91" s="11" t="s">
        <v>239</v>
      </c>
      <c r="B91" s="20" t="s">
        <v>437</v>
      </c>
      <c r="C91" s="38" t="s">
        <v>438</v>
      </c>
      <c r="D91" s="86">
        <v>2.4319999999999999</v>
      </c>
      <c r="E91" s="86">
        <v>2.4319999999999999</v>
      </c>
      <c r="F91" s="86" t="s">
        <v>24</v>
      </c>
      <c r="G91" s="87" t="str">
        <f t="shared" si="221"/>
        <v>нд</v>
      </c>
      <c r="H91" s="87" t="str">
        <f t="shared" si="221"/>
        <v>нд</v>
      </c>
      <c r="I91" s="86" t="s">
        <v>24</v>
      </c>
      <c r="J91" s="86" t="s">
        <v>24</v>
      </c>
      <c r="K91" s="86" t="s">
        <v>24</v>
      </c>
      <c r="L91" s="86" t="s">
        <v>24</v>
      </c>
      <c r="M91" s="86" t="s">
        <v>24</v>
      </c>
      <c r="N91" s="86" t="s">
        <v>24</v>
      </c>
      <c r="O91" s="86" t="s">
        <v>24</v>
      </c>
      <c r="P91" s="101" t="s">
        <v>24</v>
      </c>
      <c r="Q91" s="55" t="str">
        <f t="shared" si="219"/>
        <v>нд</v>
      </c>
      <c r="R91" s="134" t="str">
        <f t="shared" si="220"/>
        <v>нд</v>
      </c>
      <c r="S91" s="135" t="str">
        <f t="shared" si="222"/>
        <v>нд</v>
      </c>
      <c r="T91" s="131"/>
    </row>
    <row r="92" spans="1:20" ht="47.25">
      <c r="A92" s="11" t="s">
        <v>240</v>
      </c>
      <c r="B92" s="15" t="s">
        <v>390</v>
      </c>
      <c r="C92" s="13" t="s">
        <v>69</v>
      </c>
      <c r="D92" s="86">
        <v>2.2029999999999998</v>
      </c>
      <c r="E92" s="86">
        <v>2.2029999999999998</v>
      </c>
      <c r="F92" s="86" t="s">
        <v>24</v>
      </c>
      <c r="G92" s="87" t="str">
        <f t="shared" si="221"/>
        <v>нд</v>
      </c>
      <c r="H92" s="87" t="str">
        <f t="shared" si="221"/>
        <v>нд</v>
      </c>
      <c r="I92" s="86" t="s">
        <v>24</v>
      </c>
      <c r="J92" s="86" t="s">
        <v>24</v>
      </c>
      <c r="K92" s="86" t="s">
        <v>24</v>
      </c>
      <c r="L92" s="86" t="s">
        <v>24</v>
      </c>
      <c r="M92" s="86" t="s">
        <v>24</v>
      </c>
      <c r="N92" s="86" t="s">
        <v>24</v>
      </c>
      <c r="O92" s="86" t="s">
        <v>24</v>
      </c>
      <c r="P92" s="101" t="s">
        <v>24</v>
      </c>
      <c r="Q92" s="55" t="str">
        <f t="shared" si="219"/>
        <v>нд</v>
      </c>
      <c r="R92" s="134" t="str">
        <f t="shared" si="220"/>
        <v>нд</v>
      </c>
      <c r="S92" s="135" t="str">
        <f t="shared" si="222"/>
        <v>нд</v>
      </c>
      <c r="T92" s="131"/>
    </row>
    <row r="93" spans="1:20" ht="47.25">
      <c r="A93" s="11" t="s">
        <v>241</v>
      </c>
      <c r="B93" s="15" t="s">
        <v>391</v>
      </c>
      <c r="C93" s="13" t="s">
        <v>70</v>
      </c>
      <c r="D93" s="86" t="s">
        <v>24</v>
      </c>
      <c r="E93" s="86" t="s">
        <v>24</v>
      </c>
      <c r="F93" s="86" t="s">
        <v>24</v>
      </c>
      <c r="G93" s="87" t="str">
        <f t="shared" si="221"/>
        <v>нд</v>
      </c>
      <c r="H93" s="87" t="str">
        <f t="shared" si="221"/>
        <v>нд</v>
      </c>
      <c r="I93" s="86" t="s">
        <v>24</v>
      </c>
      <c r="J93" s="86" t="s">
        <v>24</v>
      </c>
      <c r="K93" s="86" t="s">
        <v>24</v>
      </c>
      <c r="L93" s="86" t="s">
        <v>24</v>
      </c>
      <c r="M93" s="86" t="s">
        <v>24</v>
      </c>
      <c r="N93" s="86" t="s">
        <v>24</v>
      </c>
      <c r="O93" s="86" t="s">
        <v>24</v>
      </c>
      <c r="P93" s="101" t="s">
        <v>24</v>
      </c>
      <c r="Q93" s="55" t="str">
        <f t="shared" si="219"/>
        <v>нд</v>
      </c>
      <c r="R93" s="134" t="str">
        <f t="shared" si="220"/>
        <v>нд</v>
      </c>
      <c r="S93" s="135" t="str">
        <f t="shared" si="222"/>
        <v>нд</v>
      </c>
      <c r="T93" s="131"/>
    </row>
    <row r="94" spans="1:20" ht="47.25">
      <c r="A94" s="11" t="s">
        <v>242</v>
      </c>
      <c r="B94" s="15" t="s">
        <v>392</v>
      </c>
      <c r="C94" s="13" t="s">
        <v>71</v>
      </c>
      <c r="D94" s="86">
        <v>1.2569999999999999</v>
      </c>
      <c r="E94" s="86">
        <v>1.2569999999999999</v>
      </c>
      <c r="F94" s="86" t="s">
        <v>24</v>
      </c>
      <c r="G94" s="87" t="str">
        <f t="shared" si="221"/>
        <v>нд</v>
      </c>
      <c r="H94" s="87" t="str">
        <f t="shared" si="221"/>
        <v>нд</v>
      </c>
      <c r="I94" s="86" t="s">
        <v>24</v>
      </c>
      <c r="J94" s="86" t="s">
        <v>24</v>
      </c>
      <c r="K94" s="86" t="s">
        <v>24</v>
      </c>
      <c r="L94" s="86" t="s">
        <v>24</v>
      </c>
      <c r="M94" s="86" t="s">
        <v>24</v>
      </c>
      <c r="N94" s="86" t="s">
        <v>24</v>
      </c>
      <c r="O94" s="86" t="s">
        <v>24</v>
      </c>
      <c r="P94" s="101" t="s">
        <v>24</v>
      </c>
      <c r="Q94" s="55" t="str">
        <f t="shared" si="219"/>
        <v>нд</v>
      </c>
      <c r="R94" s="134" t="str">
        <f t="shared" si="220"/>
        <v>нд</v>
      </c>
      <c r="S94" s="135" t="str">
        <f t="shared" si="222"/>
        <v>нд</v>
      </c>
      <c r="T94" s="131"/>
    </row>
    <row r="95" spans="1:20" ht="47.25">
      <c r="A95" s="11" t="s">
        <v>243</v>
      </c>
      <c r="B95" s="15" t="s">
        <v>393</v>
      </c>
      <c r="C95" s="13" t="s">
        <v>72</v>
      </c>
      <c r="D95" s="86">
        <v>2.2210000000000001</v>
      </c>
      <c r="E95" s="86">
        <v>2.2210000000000001</v>
      </c>
      <c r="F95" s="86" t="s">
        <v>24</v>
      </c>
      <c r="G95" s="87" t="str">
        <f t="shared" si="221"/>
        <v>нд</v>
      </c>
      <c r="H95" s="87" t="str">
        <f t="shared" si="221"/>
        <v>нд</v>
      </c>
      <c r="I95" s="86" t="s">
        <v>24</v>
      </c>
      <c r="J95" s="86" t="s">
        <v>24</v>
      </c>
      <c r="K95" s="86" t="s">
        <v>24</v>
      </c>
      <c r="L95" s="86" t="s">
        <v>24</v>
      </c>
      <c r="M95" s="86" t="s">
        <v>24</v>
      </c>
      <c r="N95" s="86" t="s">
        <v>24</v>
      </c>
      <c r="O95" s="86" t="s">
        <v>24</v>
      </c>
      <c r="P95" s="101" t="s">
        <v>24</v>
      </c>
      <c r="Q95" s="55" t="str">
        <f t="shared" si="219"/>
        <v>нд</v>
      </c>
      <c r="R95" s="134" t="str">
        <f t="shared" si="220"/>
        <v>нд</v>
      </c>
      <c r="S95" s="135" t="str">
        <f t="shared" si="222"/>
        <v>нд</v>
      </c>
      <c r="T95" s="131"/>
    </row>
    <row r="96" spans="1:20" ht="47.25">
      <c r="A96" s="11" t="s">
        <v>244</v>
      </c>
      <c r="B96" s="15" t="s">
        <v>394</v>
      </c>
      <c r="C96" s="13" t="s">
        <v>73</v>
      </c>
      <c r="D96" s="86">
        <v>0.83799999999999997</v>
      </c>
      <c r="E96" s="86">
        <v>0.83799999999999997</v>
      </c>
      <c r="F96" s="86" t="s">
        <v>24</v>
      </c>
      <c r="G96" s="87" t="str">
        <f t="shared" si="221"/>
        <v>нд</v>
      </c>
      <c r="H96" s="87" t="str">
        <f t="shared" si="221"/>
        <v>нд</v>
      </c>
      <c r="I96" s="86" t="s">
        <v>24</v>
      </c>
      <c r="J96" s="86" t="s">
        <v>24</v>
      </c>
      <c r="K96" s="96" t="s">
        <v>24</v>
      </c>
      <c r="L96" s="96" t="s">
        <v>24</v>
      </c>
      <c r="M96" s="86" t="s">
        <v>24</v>
      </c>
      <c r="N96" s="96" t="s">
        <v>24</v>
      </c>
      <c r="O96" s="86" t="s">
        <v>24</v>
      </c>
      <c r="P96" s="125" t="s">
        <v>24</v>
      </c>
      <c r="Q96" s="55" t="str">
        <f t="shared" si="219"/>
        <v>нд</v>
      </c>
      <c r="R96" s="134" t="str">
        <f t="shared" si="220"/>
        <v>нд</v>
      </c>
      <c r="S96" s="135" t="str">
        <f t="shared" si="222"/>
        <v>нд</v>
      </c>
      <c r="T96" s="131"/>
    </row>
    <row r="97" spans="1:20" ht="47.25">
      <c r="A97" s="11" t="s">
        <v>245</v>
      </c>
      <c r="B97" s="20" t="s">
        <v>423</v>
      </c>
      <c r="C97" s="13" t="s">
        <v>74</v>
      </c>
      <c r="D97" s="86">
        <v>0.65</v>
      </c>
      <c r="E97" s="86">
        <v>0.65</v>
      </c>
      <c r="F97" s="86" t="s">
        <v>24</v>
      </c>
      <c r="G97" s="87" t="str">
        <f t="shared" si="221"/>
        <v>нд</v>
      </c>
      <c r="H97" s="87" t="str">
        <f t="shared" si="221"/>
        <v>нд</v>
      </c>
      <c r="I97" s="101" t="s">
        <v>24</v>
      </c>
      <c r="J97" s="101" t="s">
        <v>24</v>
      </c>
      <c r="K97" s="105" t="s">
        <v>24</v>
      </c>
      <c r="L97" s="105" t="s">
        <v>24</v>
      </c>
      <c r="M97" s="86" t="s">
        <v>24</v>
      </c>
      <c r="N97" s="105" t="s">
        <v>24</v>
      </c>
      <c r="O97" s="105" t="s">
        <v>24</v>
      </c>
      <c r="P97" s="105" t="s">
        <v>24</v>
      </c>
      <c r="Q97" s="55" t="str">
        <f t="shared" si="219"/>
        <v>нд</v>
      </c>
      <c r="R97" s="134" t="str">
        <f t="shared" si="220"/>
        <v>нд</v>
      </c>
      <c r="S97" s="135" t="str">
        <f t="shared" si="222"/>
        <v>нд</v>
      </c>
      <c r="T97" s="131"/>
    </row>
    <row r="98" spans="1:20" ht="47.25">
      <c r="A98" s="11" t="s">
        <v>246</v>
      </c>
      <c r="B98" s="20" t="s">
        <v>424</v>
      </c>
      <c r="C98" s="13" t="s">
        <v>75</v>
      </c>
      <c r="D98" s="86">
        <v>0.64900000000000002</v>
      </c>
      <c r="E98" s="86">
        <v>0.64900000000000002</v>
      </c>
      <c r="F98" s="86" t="s">
        <v>24</v>
      </c>
      <c r="G98" s="87" t="str">
        <f t="shared" si="221"/>
        <v>нд</v>
      </c>
      <c r="H98" s="87" t="str">
        <f t="shared" si="221"/>
        <v>нд</v>
      </c>
      <c r="I98" s="101" t="s">
        <v>24</v>
      </c>
      <c r="J98" s="101" t="s">
        <v>24</v>
      </c>
      <c r="K98" s="105" t="s">
        <v>24</v>
      </c>
      <c r="L98" s="105" t="s">
        <v>24</v>
      </c>
      <c r="M98" s="86" t="s">
        <v>24</v>
      </c>
      <c r="N98" s="105" t="s">
        <v>24</v>
      </c>
      <c r="O98" s="105" t="s">
        <v>24</v>
      </c>
      <c r="P98" s="105" t="s">
        <v>24</v>
      </c>
      <c r="Q98" s="55" t="str">
        <f t="shared" si="219"/>
        <v>нд</v>
      </c>
      <c r="R98" s="134" t="str">
        <f t="shared" si="220"/>
        <v>нд</v>
      </c>
      <c r="S98" s="135" t="str">
        <f t="shared" si="222"/>
        <v>нд</v>
      </c>
      <c r="T98" s="131"/>
    </row>
    <row r="99" spans="1:20" ht="47.25">
      <c r="A99" s="11" t="s">
        <v>247</v>
      </c>
      <c r="B99" s="15" t="s">
        <v>395</v>
      </c>
      <c r="C99" s="13" t="s">
        <v>76</v>
      </c>
      <c r="D99" s="86">
        <v>0.59099999999999997</v>
      </c>
      <c r="E99" s="86">
        <v>0.59099999999999997</v>
      </c>
      <c r="F99" s="86" t="s">
        <v>24</v>
      </c>
      <c r="G99" s="87" t="str">
        <f t="shared" si="221"/>
        <v>нд</v>
      </c>
      <c r="H99" s="87" t="str">
        <f t="shared" si="221"/>
        <v>нд</v>
      </c>
      <c r="I99" s="86" t="s">
        <v>24</v>
      </c>
      <c r="J99" s="86" t="s">
        <v>24</v>
      </c>
      <c r="K99" s="96" t="s">
        <v>24</v>
      </c>
      <c r="L99" s="96" t="s">
        <v>24</v>
      </c>
      <c r="M99" s="86" t="s">
        <v>24</v>
      </c>
      <c r="N99" s="96" t="s">
        <v>24</v>
      </c>
      <c r="O99" s="86" t="s">
        <v>24</v>
      </c>
      <c r="P99" s="125" t="s">
        <v>24</v>
      </c>
      <c r="Q99" s="55" t="str">
        <f t="shared" si="219"/>
        <v>нд</v>
      </c>
      <c r="R99" s="134" t="str">
        <f t="shared" si="220"/>
        <v>нд</v>
      </c>
      <c r="S99" s="135" t="str">
        <f t="shared" si="222"/>
        <v>нд</v>
      </c>
      <c r="T99" s="131"/>
    </row>
    <row r="100" spans="1:20" ht="47.25">
      <c r="A100" s="11" t="s">
        <v>248</v>
      </c>
      <c r="B100" s="20" t="s">
        <v>396</v>
      </c>
      <c r="C100" s="13" t="s">
        <v>77</v>
      </c>
      <c r="D100" s="86">
        <v>0.28999999999999998</v>
      </c>
      <c r="E100" s="86">
        <v>0.28999999999999998</v>
      </c>
      <c r="F100" s="86" t="s">
        <v>24</v>
      </c>
      <c r="G100" s="87" t="str">
        <f t="shared" si="221"/>
        <v>нд</v>
      </c>
      <c r="H100" s="87" t="str">
        <f t="shared" si="221"/>
        <v>нд</v>
      </c>
      <c r="I100" s="101" t="s">
        <v>24</v>
      </c>
      <c r="J100" s="101" t="s">
        <v>24</v>
      </c>
      <c r="K100" s="105" t="s">
        <v>24</v>
      </c>
      <c r="L100" s="105" t="s">
        <v>24</v>
      </c>
      <c r="M100" s="86" t="s">
        <v>24</v>
      </c>
      <c r="N100" s="105" t="s">
        <v>24</v>
      </c>
      <c r="O100" s="105" t="s">
        <v>24</v>
      </c>
      <c r="P100" s="105" t="s">
        <v>24</v>
      </c>
      <c r="Q100" s="55" t="str">
        <f t="shared" si="219"/>
        <v>нд</v>
      </c>
      <c r="R100" s="134" t="str">
        <f t="shared" si="220"/>
        <v>нд</v>
      </c>
      <c r="S100" s="135" t="str">
        <f t="shared" si="222"/>
        <v>нд</v>
      </c>
      <c r="T100" s="131"/>
    </row>
    <row r="101" spans="1:20" ht="47.25">
      <c r="A101" s="11" t="s">
        <v>249</v>
      </c>
      <c r="B101" s="20" t="s">
        <v>397</v>
      </c>
      <c r="C101" s="13" t="s">
        <v>78</v>
      </c>
      <c r="D101" s="86">
        <v>0.8</v>
      </c>
      <c r="E101" s="86">
        <v>0.8</v>
      </c>
      <c r="F101" s="86" t="s">
        <v>24</v>
      </c>
      <c r="G101" s="87" t="str">
        <f t="shared" si="221"/>
        <v>нд</v>
      </c>
      <c r="H101" s="87" t="str">
        <f t="shared" si="221"/>
        <v>нд</v>
      </c>
      <c r="I101" s="101" t="s">
        <v>24</v>
      </c>
      <c r="J101" s="101" t="s">
        <v>24</v>
      </c>
      <c r="K101" s="105" t="s">
        <v>24</v>
      </c>
      <c r="L101" s="105" t="s">
        <v>24</v>
      </c>
      <c r="M101" s="86" t="s">
        <v>24</v>
      </c>
      <c r="N101" s="105" t="s">
        <v>24</v>
      </c>
      <c r="O101" s="105" t="s">
        <v>24</v>
      </c>
      <c r="P101" s="105" t="s">
        <v>24</v>
      </c>
      <c r="Q101" s="55" t="str">
        <f t="shared" si="219"/>
        <v>нд</v>
      </c>
      <c r="R101" s="134" t="str">
        <f t="shared" si="220"/>
        <v>нд</v>
      </c>
      <c r="S101" s="135" t="str">
        <f t="shared" si="222"/>
        <v>нд</v>
      </c>
      <c r="T101" s="131"/>
    </row>
    <row r="102" spans="1:20" ht="47.25">
      <c r="A102" s="11" t="s">
        <v>250</v>
      </c>
      <c r="B102" s="20" t="s">
        <v>425</v>
      </c>
      <c r="C102" s="13" t="s">
        <v>79</v>
      </c>
      <c r="D102" s="86">
        <v>0.32200000000000001</v>
      </c>
      <c r="E102" s="86">
        <v>0.32200000000000001</v>
      </c>
      <c r="F102" s="86" t="s">
        <v>24</v>
      </c>
      <c r="G102" s="87" t="str">
        <f t="shared" si="221"/>
        <v>нд</v>
      </c>
      <c r="H102" s="87" t="str">
        <f t="shared" si="221"/>
        <v>нд</v>
      </c>
      <c r="I102" s="101" t="s">
        <v>24</v>
      </c>
      <c r="J102" s="101" t="s">
        <v>24</v>
      </c>
      <c r="K102" s="105" t="s">
        <v>24</v>
      </c>
      <c r="L102" s="105" t="s">
        <v>24</v>
      </c>
      <c r="M102" s="86" t="s">
        <v>24</v>
      </c>
      <c r="N102" s="105" t="s">
        <v>24</v>
      </c>
      <c r="O102" s="105" t="s">
        <v>24</v>
      </c>
      <c r="P102" s="105" t="s">
        <v>24</v>
      </c>
      <c r="Q102" s="55" t="str">
        <f t="shared" si="219"/>
        <v>нд</v>
      </c>
      <c r="R102" s="134" t="str">
        <f t="shared" si="220"/>
        <v>нд</v>
      </c>
      <c r="S102" s="135" t="str">
        <f t="shared" si="222"/>
        <v>нд</v>
      </c>
      <c r="T102" s="131"/>
    </row>
    <row r="103" spans="1:20" ht="47.25">
      <c r="A103" s="11" t="s">
        <v>251</v>
      </c>
      <c r="B103" s="20" t="s">
        <v>426</v>
      </c>
      <c r="C103" s="13" t="s">
        <v>80</v>
      </c>
      <c r="D103" s="86">
        <v>0.63800000000000001</v>
      </c>
      <c r="E103" s="86">
        <v>0.63800000000000001</v>
      </c>
      <c r="F103" s="86" t="s">
        <v>24</v>
      </c>
      <c r="G103" s="87" t="str">
        <f t="shared" si="221"/>
        <v>нд</v>
      </c>
      <c r="H103" s="87" t="str">
        <f t="shared" si="221"/>
        <v>нд</v>
      </c>
      <c r="I103" s="101" t="s">
        <v>24</v>
      </c>
      <c r="J103" s="101" t="s">
        <v>24</v>
      </c>
      <c r="K103" s="105" t="s">
        <v>24</v>
      </c>
      <c r="L103" s="105" t="s">
        <v>24</v>
      </c>
      <c r="M103" s="86" t="s">
        <v>24</v>
      </c>
      <c r="N103" s="105" t="s">
        <v>24</v>
      </c>
      <c r="O103" s="105" t="s">
        <v>24</v>
      </c>
      <c r="P103" s="105" t="s">
        <v>24</v>
      </c>
      <c r="Q103" s="55" t="str">
        <f t="shared" si="219"/>
        <v>нд</v>
      </c>
      <c r="R103" s="134" t="str">
        <f t="shared" si="220"/>
        <v>нд</v>
      </c>
      <c r="S103" s="135" t="str">
        <f t="shared" si="222"/>
        <v>нд</v>
      </c>
      <c r="T103" s="131"/>
    </row>
    <row r="104" spans="1:20" ht="47.25">
      <c r="A104" s="11" t="s">
        <v>252</v>
      </c>
      <c r="B104" s="20" t="s">
        <v>427</v>
      </c>
      <c r="C104" s="13" t="s">
        <v>81</v>
      </c>
      <c r="D104" s="86">
        <v>0.64700000000000002</v>
      </c>
      <c r="E104" s="86">
        <v>0.64700000000000002</v>
      </c>
      <c r="F104" s="86" t="s">
        <v>24</v>
      </c>
      <c r="G104" s="87" t="str">
        <f t="shared" si="221"/>
        <v>нд</v>
      </c>
      <c r="H104" s="87" t="str">
        <f t="shared" si="221"/>
        <v>нд</v>
      </c>
      <c r="I104" s="101" t="s">
        <v>24</v>
      </c>
      <c r="J104" s="101" t="s">
        <v>24</v>
      </c>
      <c r="K104" s="105" t="s">
        <v>24</v>
      </c>
      <c r="L104" s="105" t="s">
        <v>24</v>
      </c>
      <c r="M104" s="86" t="s">
        <v>24</v>
      </c>
      <c r="N104" s="105" t="s">
        <v>24</v>
      </c>
      <c r="O104" s="105" t="s">
        <v>24</v>
      </c>
      <c r="P104" s="105" t="s">
        <v>24</v>
      </c>
      <c r="Q104" s="55" t="str">
        <f t="shared" si="219"/>
        <v>нд</v>
      </c>
      <c r="R104" s="134" t="str">
        <f t="shared" si="220"/>
        <v>нд</v>
      </c>
      <c r="S104" s="135" t="str">
        <f t="shared" si="222"/>
        <v>нд</v>
      </c>
      <c r="T104" s="131"/>
    </row>
    <row r="105" spans="1:20" ht="47.25">
      <c r="A105" s="11" t="s">
        <v>253</v>
      </c>
      <c r="B105" s="20" t="s">
        <v>439</v>
      </c>
      <c r="C105" s="38" t="s">
        <v>82</v>
      </c>
      <c r="D105" s="86">
        <v>0.61299999999999999</v>
      </c>
      <c r="E105" s="153">
        <v>0.44600000000000001</v>
      </c>
      <c r="F105" s="86" t="s">
        <v>24</v>
      </c>
      <c r="G105" s="87" t="str">
        <f t="shared" si="221"/>
        <v>нд</v>
      </c>
      <c r="H105" s="87" t="str">
        <f t="shared" si="221"/>
        <v>нд</v>
      </c>
      <c r="I105" s="86" t="s">
        <v>24</v>
      </c>
      <c r="J105" s="86" t="s">
        <v>24</v>
      </c>
      <c r="K105" s="105" t="s">
        <v>24</v>
      </c>
      <c r="L105" s="105" t="s">
        <v>24</v>
      </c>
      <c r="M105" s="86" t="s">
        <v>24</v>
      </c>
      <c r="N105" s="105" t="s">
        <v>24</v>
      </c>
      <c r="O105" s="105" t="s">
        <v>24</v>
      </c>
      <c r="P105" s="105" t="s">
        <v>24</v>
      </c>
      <c r="Q105" s="55" t="s">
        <v>24</v>
      </c>
      <c r="R105" s="134" t="str">
        <f t="shared" si="220"/>
        <v>нд</v>
      </c>
      <c r="S105" s="135" t="str">
        <f t="shared" si="222"/>
        <v>нд</v>
      </c>
      <c r="T105" s="149"/>
    </row>
    <row r="106" spans="1:20" ht="47.25">
      <c r="A106" s="11" t="s">
        <v>254</v>
      </c>
      <c r="B106" s="20" t="s">
        <v>398</v>
      </c>
      <c r="C106" s="13" t="s">
        <v>83</v>
      </c>
      <c r="D106" s="86" t="s">
        <v>24</v>
      </c>
      <c r="E106" s="86" t="s">
        <v>24</v>
      </c>
      <c r="F106" s="86" t="s">
        <v>24</v>
      </c>
      <c r="G106" s="87" t="str">
        <f t="shared" si="221"/>
        <v>нд</v>
      </c>
      <c r="H106" s="87" t="str">
        <f t="shared" si="221"/>
        <v>нд</v>
      </c>
      <c r="I106" s="101" t="s">
        <v>24</v>
      </c>
      <c r="J106" s="101" t="s">
        <v>24</v>
      </c>
      <c r="K106" s="105" t="s">
        <v>24</v>
      </c>
      <c r="L106" s="105" t="s">
        <v>24</v>
      </c>
      <c r="M106" s="86" t="s">
        <v>24</v>
      </c>
      <c r="N106" s="105" t="s">
        <v>24</v>
      </c>
      <c r="O106" s="105" t="s">
        <v>24</v>
      </c>
      <c r="P106" s="105" t="s">
        <v>24</v>
      </c>
      <c r="Q106" s="55" t="str">
        <f t="shared" si="219"/>
        <v>нд</v>
      </c>
      <c r="R106" s="134" t="str">
        <f t="shared" si="220"/>
        <v>нд</v>
      </c>
      <c r="S106" s="135" t="str">
        <f t="shared" si="222"/>
        <v>нд</v>
      </c>
      <c r="T106" s="131"/>
    </row>
    <row r="107" spans="1:20" ht="47.25">
      <c r="A107" s="11" t="s">
        <v>255</v>
      </c>
      <c r="B107" s="20" t="s">
        <v>428</v>
      </c>
      <c r="C107" s="13" t="s">
        <v>84</v>
      </c>
      <c r="D107" s="86">
        <v>0.64</v>
      </c>
      <c r="E107" s="86">
        <v>0.64</v>
      </c>
      <c r="F107" s="86" t="s">
        <v>24</v>
      </c>
      <c r="G107" s="87" t="str">
        <f t="shared" si="221"/>
        <v>нд</v>
      </c>
      <c r="H107" s="87" t="str">
        <f t="shared" si="221"/>
        <v>нд</v>
      </c>
      <c r="I107" s="101" t="s">
        <v>24</v>
      </c>
      <c r="J107" s="101" t="s">
        <v>24</v>
      </c>
      <c r="K107" s="105" t="s">
        <v>24</v>
      </c>
      <c r="L107" s="105" t="s">
        <v>24</v>
      </c>
      <c r="M107" s="86" t="s">
        <v>24</v>
      </c>
      <c r="N107" s="105" t="s">
        <v>24</v>
      </c>
      <c r="O107" s="105" t="s">
        <v>24</v>
      </c>
      <c r="P107" s="105" t="s">
        <v>24</v>
      </c>
      <c r="Q107" s="55" t="str">
        <f t="shared" si="219"/>
        <v>нд</v>
      </c>
      <c r="R107" s="134" t="str">
        <f t="shared" si="220"/>
        <v>нд</v>
      </c>
      <c r="S107" s="135" t="str">
        <f t="shared" si="222"/>
        <v>нд</v>
      </c>
      <c r="T107" s="131"/>
    </row>
    <row r="108" spans="1:20" ht="47.25">
      <c r="A108" s="11" t="s">
        <v>256</v>
      </c>
      <c r="B108" s="20" t="s">
        <v>429</v>
      </c>
      <c r="C108" s="13" t="s">
        <v>85</v>
      </c>
      <c r="D108" s="86">
        <v>0.32500000000000001</v>
      </c>
      <c r="E108" s="86">
        <v>0.32500000000000001</v>
      </c>
      <c r="F108" s="86" t="s">
        <v>24</v>
      </c>
      <c r="G108" s="87" t="str">
        <f t="shared" si="221"/>
        <v>нд</v>
      </c>
      <c r="H108" s="87" t="str">
        <f t="shared" si="221"/>
        <v>нд</v>
      </c>
      <c r="I108" s="101" t="s">
        <v>24</v>
      </c>
      <c r="J108" s="101" t="s">
        <v>24</v>
      </c>
      <c r="K108" s="105" t="s">
        <v>24</v>
      </c>
      <c r="L108" s="105" t="s">
        <v>24</v>
      </c>
      <c r="M108" s="86" t="s">
        <v>24</v>
      </c>
      <c r="N108" s="105" t="s">
        <v>24</v>
      </c>
      <c r="O108" s="105" t="s">
        <v>24</v>
      </c>
      <c r="P108" s="105" t="s">
        <v>24</v>
      </c>
      <c r="Q108" s="55" t="str">
        <f t="shared" si="219"/>
        <v>нд</v>
      </c>
      <c r="R108" s="134" t="str">
        <f t="shared" si="220"/>
        <v>нд</v>
      </c>
      <c r="S108" s="135" t="str">
        <f t="shared" si="222"/>
        <v>нд</v>
      </c>
      <c r="T108" s="131"/>
    </row>
    <row r="109" spans="1:20" ht="47.25">
      <c r="A109" s="11" t="s">
        <v>257</v>
      </c>
      <c r="B109" s="20" t="s">
        <v>430</v>
      </c>
      <c r="C109" s="13" t="s">
        <v>86</v>
      </c>
      <c r="D109" s="86">
        <v>0.64400000000000002</v>
      </c>
      <c r="E109" s="86">
        <v>0.64400000000000002</v>
      </c>
      <c r="F109" s="86" t="s">
        <v>24</v>
      </c>
      <c r="G109" s="87" t="str">
        <f t="shared" si="221"/>
        <v>нд</v>
      </c>
      <c r="H109" s="87" t="str">
        <f t="shared" si="221"/>
        <v>нд</v>
      </c>
      <c r="I109" s="101" t="s">
        <v>24</v>
      </c>
      <c r="J109" s="101" t="s">
        <v>24</v>
      </c>
      <c r="K109" s="105" t="s">
        <v>24</v>
      </c>
      <c r="L109" s="105" t="s">
        <v>24</v>
      </c>
      <c r="M109" s="86" t="s">
        <v>24</v>
      </c>
      <c r="N109" s="105" t="s">
        <v>24</v>
      </c>
      <c r="O109" s="105" t="s">
        <v>24</v>
      </c>
      <c r="P109" s="105" t="s">
        <v>24</v>
      </c>
      <c r="Q109" s="55" t="str">
        <f t="shared" si="219"/>
        <v>нд</v>
      </c>
      <c r="R109" s="134" t="str">
        <f t="shared" si="220"/>
        <v>нд</v>
      </c>
      <c r="S109" s="135" t="str">
        <f t="shared" si="222"/>
        <v>нд</v>
      </c>
      <c r="T109" s="131"/>
    </row>
    <row r="110" spans="1:20" ht="47.25">
      <c r="A110" s="11" t="s">
        <v>258</v>
      </c>
      <c r="B110" s="15" t="s">
        <v>399</v>
      </c>
      <c r="C110" s="13" t="s">
        <v>87</v>
      </c>
      <c r="D110" s="86">
        <v>0.61599999999999999</v>
      </c>
      <c r="E110" s="86">
        <v>0.61599999999999999</v>
      </c>
      <c r="F110" s="86" t="s">
        <v>24</v>
      </c>
      <c r="G110" s="87" t="str">
        <f t="shared" si="221"/>
        <v>нд</v>
      </c>
      <c r="H110" s="87" t="str">
        <f t="shared" si="221"/>
        <v>нд</v>
      </c>
      <c r="I110" s="86" t="s">
        <v>24</v>
      </c>
      <c r="J110" s="86" t="s">
        <v>24</v>
      </c>
      <c r="K110" s="96" t="s">
        <v>24</v>
      </c>
      <c r="L110" s="96" t="s">
        <v>24</v>
      </c>
      <c r="M110" s="86" t="s">
        <v>24</v>
      </c>
      <c r="N110" s="96" t="s">
        <v>24</v>
      </c>
      <c r="O110" s="105" t="s">
        <v>24</v>
      </c>
      <c r="P110" s="125" t="s">
        <v>24</v>
      </c>
      <c r="Q110" s="55" t="str">
        <f t="shared" si="219"/>
        <v>нд</v>
      </c>
      <c r="R110" s="134" t="str">
        <f t="shared" si="220"/>
        <v>нд</v>
      </c>
      <c r="S110" s="135" t="str">
        <f t="shared" si="222"/>
        <v>нд</v>
      </c>
      <c r="T110" s="131"/>
    </row>
    <row r="111" spans="1:20" ht="47.25">
      <c r="A111" s="11" t="s">
        <v>259</v>
      </c>
      <c r="B111" s="15" t="s">
        <v>400</v>
      </c>
      <c r="C111" s="13" t="s">
        <v>88</v>
      </c>
      <c r="D111" s="86" t="s">
        <v>24</v>
      </c>
      <c r="E111" s="86" t="s">
        <v>24</v>
      </c>
      <c r="F111" s="86" t="s">
        <v>24</v>
      </c>
      <c r="G111" s="87" t="str">
        <f t="shared" si="221"/>
        <v>нд</v>
      </c>
      <c r="H111" s="87" t="str">
        <f t="shared" si="221"/>
        <v>нд</v>
      </c>
      <c r="I111" s="86" t="s">
        <v>24</v>
      </c>
      <c r="J111" s="86" t="s">
        <v>24</v>
      </c>
      <c r="K111" s="96" t="s">
        <v>24</v>
      </c>
      <c r="L111" s="96" t="s">
        <v>24</v>
      </c>
      <c r="M111" s="86" t="s">
        <v>24</v>
      </c>
      <c r="N111" s="96" t="s">
        <v>24</v>
      </c>
      <c r="O111" s="105" t="s">
        <v>24</v>
      </c>
      <c r="P111" s="125" t="s">
        <v>24</v>
      </c>
      <c r="Q111" s="55" t="str">
        <f t="shared" si="219"/>
        <v>нд</v>
      </c>
      <c r="R111" s="134" t="str">
        <f t="shared" si="220"/>
        <v>нд</v>
      </c>
      <c r="S111" s="135" t="str">
        <f t="shared" si="222"/>
        <v>нд</v>
      </c>
      <c r="T111" s="131"/>
    </row>
    <row r="112" spans="1:20" ht="47.25">
      <c r="A112" s="11" t="s">
        <v>260</v>
      </c>
      <c r="B112" s="15" t="s">
        <v>401</v>
      </c>
      <c r="C112" s="13" t="s">
        <v>89</v>
      </c>
      <c r="D112" s="86" t="s">
        <v>24</v>
      </c>
      <c r="E112" s="86" t="s">
        <v>24</v>
      </c>
      <c r="F112" s="86" t="s">
        <v>24</v>
      </c>
      <c r="G112" s="87" t="str">
        <f t="shared" si="221"/>
        <v>нд</v>
      </c>
      <c r="H112" s="87" t="str">
        <f t="shared" si="221"/>
        <v>нд</v>
      </c>
      <c r="I112" s="86" t="s">
        <v>24</v>
      </c>
      <c r="J112" s="86" t="s">
        <v>24</v>
      </c>
      <c r="K112" s="96" t="s">
        <v>24</v>
      </c>
      <c r="L112" s="96" t="s">
        <v>24</v>
      </c>
      <c r="M112" s="86" t="s">
        <v>24</v>
      </c>
      <c r="N112" s="96" t="s">
        <v>24</v>
      </c>
      <c r="O112" s="105" t="s">
        <v>24</v>
      </c>
      <c r="P112" s="125" t="s">
        <v>24</v>
      </c>
      <c r="Q112" s="55" t="str">
        <f t="shared" si="219"/>
        <v>нд</v>
      </c>
      <c r="R112" s="134" t="str">
        <f t="shared" si="220"/>
        <v>нд</v>
      </c>
      <c r="S112" s="135" t="str">
        <f t="shared" si="222"/>
        <v>нд</v>
      </c>
      <c r="T112" s="131"/>
    </row>
    <row r="113" spans="1:20" ht="47.25">
      <c r="A113" s="11" t="s">
        <v>261</v>
      </c>
      <c r="B113" s="15" t="s">
        <v>402</v>
      </c>
      <c r="C113" s="13" t="s">
        <v>90</v>
      </c>
      <c r="D113" s="86" t="s">
        <v>24</v>
      </c>
      <c r="E113" s="86" t="s">
        <v>24</v>
      </c>
      <c r="F113" s="86" t="s">
        <v>24</v>
      </c>
      <c r="G113" s="87" t="str">
        <f t="shared" si="221"/>
        <v>нд</v>
      </c>
      <c r="H113" s="87" t="str">
        <f t="shared" si="221"/>
        <v>нд</v>
      </c>
      <c r="I113" s="86" t="s">
        <v>24</v>
      </c>
      <c r="J113" s="86" t="s">
        <v>24</v>
      </c>
      <c r="K113" s="96" t="s">
        <v>24</v>
      </c>
      <c r="L113" s="96" t="s">
        <v>24</v>
      </c>
      <c r="M113" s="86" t="s">
        <v>24</v>
      </c>
      <c r="N113" s="96" t="s">
        <v>24</v>
      </c>
      <c r="O113" s="105" t="s">
        <v>24</v>
      </c>
      <c r="P113" s="125" t="s">
        <v>24</v>
      </c>
      <c r="Q113" s="55" t="str">
        <f t="shared" si="219"/>
        <v>нд</v>
      </c>
      <c r="R113" s="134" t="str">
        <f t="shared" si="220"/>
        <v>нд</v>
      </c>
      <c r="S113" s="135" t="str">
        <f t="shared" si="222"/>
        <v>нд</v>
      </c>
      <c r="T113" s="131"/>
    </row>
    <row r="114" spans="1:20" ht="47.25">
      <c r="A114" s="11" t="s">
        <v>262</v>
      </c>
      <c r="B114" s="15" t="s">
        <v>403</v>
      </c>
      <c r="C114" s="13" t="s">
        <v>91</v>
      </c>
      <c r="D114" s="86" t="s">
        <v>24</v>
      </c>
      <c r="E114" s="86" t="s">
        <v>24</v>
      </c>
      <c r="F114" s="86" t="s">
        <v>24</v>
      </c>
      <c r="G114" s="87" t="str">
        <f t="shared" si="221"/>
        <v>нд</v>
      </c>
      <c r="H114" s="87" t="str">
        <f t="shared" si="221"/>
        <v>нд</v>
      </c>
      <c r="I114" s="86" t="s">
        <v>24</v>
      </c>
      <c r="J114" s="86" t="s">
        <v>24</v>
      </c>
      <c r="K114" s="96" t="s">
        <v>24</v>
      </c>
      <c r="L114" s="96" t="s">
        <v>24</v>
      </c>
      <c r="M114" s="86" t="s">
        <v>24</v>
      </c>
      <c r="N114" s="96" t="s">
        <v>24</v>
      </c>
      <c r="O114" s="105" t="s">
        <v>24</v>
      </c>
      <c r="P114" s="125" t="s">
        <v>24</v>
      </c>
      <c r="Q114" s="55" t="str">
        <f t="shared" si="219"/>
        <v>нд</v>
      </c>
      <c r="R114" s="134" t="str">
        <f t="shared" si="220"/>
        <v>нд</v>
      </c>
      <c r="S114" s="135" t="str">
        <f t="shared" si="222"/>
        <v>нд</v>
      </c>
      <c r="T114" s="131"/>
    </row>
    <row r="115" spans="1:20" ht="47.25">
      <c r="A115" s="11" t="s">
        <v>263</v>
      </c>
      <c r="B115" s="20" t="s">
        <v>404</v>
      </c>
      <c r="C115" s="13" t="s">
        <v>92</v>
      </c>
      <c r="D115" s="86">
        <v>0.28799999999999998</v>
      </c>
      <c r="E115" s="86">
        <v>0.28799999999999998</v>
      </c>
      <c r="F115" s="86" t="s">
        <v>24</v>
      </c>
      <c r="G115" s="87" t="str">
        <f t="shared" si="221"/>
        <v>нд</v>
      </c>
      <c r="H115" s="87" t="str">
        <f t="shared" si="221"/>
        <v>нд</v>
      </c>
      <c r="I115" s="101" t="s">
        <v>24</v>
      </c>
      <c r="J115" s="101" t="s">
        <v>24</v>
      </c>
      <c r="K115" s="105" t="s">
        <v>24</v>
      </c>
      <c r="L115" s="105" t="s">
        <v>24</v>
      </c>
      <c r="M115" s="86" t="s">
        <v>24</v>
      </c>
      <c r="N115" s="105" t="s">
        <v>24</v>
      </c>
      <c r="O115" s="105" t="s">
        <v>24</v>
      </c>
      <c r="P115" s="105" t="s">
        <v>24</v>
      </c>
      <c r="Q115" s="55" t="str">
        <f t="shared" si="219"/>
        <v>нд</v>
      </c>
      <c r="R115" s="134" t="str">
        <f t="shared" si="220"/>
        <v>нд</v>
      </c>
      <c r="S115" s="135" t="str">
        <f t="shared" si="222"/>
        <v>нд</v>
      </c>
      <c r="T115" s="131"/>
    </row>
    <row r="116" spans="1:20" ht="47.25">
      <c r="A116" s="11" t="s">
        <v>264</v>
      </c>
      <c r="B116" s="20" t="s">
        <v>431</v>
      </c>
      <c r="C116" s="13" t="s">
        <v>93</v>
      </c>
      <c r="D116" s="86">
        <v>0.32100000000000001</v>
      </c>
      <c r="E116" s="86">
        <v>0.32100000000000001</v>
      </c>
      <c r="F116" s="86" t="s">
        <v>24</v>
      </c>
      <c r="G116" s="87" t="str">
        <f t="shared" si="221"/>
        <v>нд</v>
      </c>
      <c r="H116" s="87" t="str">
        <f t="shared" si="221"/>
        <v>нд</v>
      </c>
      <c r="I116" s="101" t="s">
        <v>24</v>
      </c>
      <c r="J116" s="101" t="s">
        <v>24</v>
      </c>
      <c r="K116" s="105" t="s">
        <v>24</v>
      </c>
      <c r="L116" s="105" t="s">
        <v>24</v>
      </c>
      <c r="M116" s="86" t="s">
        <v>24</v>
      </c>
      <c r="N116" s="105" t="s">
        <v>24</v>
      </c>
      <c r="O116" s="105" t="s">
        <v>24</v>
      </c>
      <c r="P116" s="105" t="s">
        <v>24</v>
      </c>
      <c r="Q116" s="55" t="str">
        <f t="shared" si="219"/>
        <v>нд</v>
      </c>
      <c r="R116" s="134" t="str">
        <f t="shared" si="220"/>
        <v>нд</v>
      </c>
      <c r="S116" s="135" t="str">
        <f t="shared" si="222"/>
        <v>нд</v>
      </c>
      <c r="T116" s="131"/>
    </row>
    <row r="117" spans="1:20" ht="47.25">
      <c r="A117" s="11" t="s">
        <v>265</v>
      </c>
      <c r="B117" s="20" t="s">
        <v>440</v>
      </c>
      <c r="C117" s="38" t="s">
        <v>94</v>
      </c>
      <c r="D117" s="86">
        <v>0.45600000000000002</v>
      </c>
      <c r="E117" s="153">
        <v>0.33400000000000002</v>
      </c>
      <c r="F117" s="153" t="s">
        <v>24</v>
      </c>
      <c r="G117" s="87" t="str">
        <f t="shared" si="221"/>
        <v>нд</v>
      </c>
      <c r="H117" s="87" t="str">
        <f t="shared" si="221"/>
        <v>нд</v>
      </c>
      <c r="I117" s="86" t="s">
        <v>24</v>
      </c>
      <c r="J117" s="86" t="s">
        <v>24</v>
      </c>
      <c r="K117" s="105" t="s">
        <v>24</v>
      </c>
      <c r="L117" s="105" t="s">
        <v>24</v>
      </c>
      <c r="M117" s="105" t="s">
        <v>24</v>
      </c>
      <c r="N117" s="105" t="s">
        <v>24</v>
      </c>
      <c r="O117" s="105" t="s">
        <v>24</v>
      </c>
      <c r="P117" s="105" t="s">
        <v>24</v>
      </c>
      <c r="Q117" s="55" t="s">
        <v>24</v>
      </c>
      <c r="R117" s="134" t="str">
        <f t="shared" si="220"/>
        <v>нд</v>
      </c>
      <c r="S117" s="135" t="str">
        <f t="shared" si="222"/>
        <v>нд</v>
      </c>
      <c r="T117" s="149"/>
    </row>
    <row r="118" spans="1:20" ht="47.25">
      <c r="A118" s="11" t="s">
        <v>266</v>
      </c>
      <c r="B118" s="20" t="s">
        <v>441</v>
      </c>
      <c r="C118" s="38" t="s">
        <v>95</v>
      </c>
      <c r="D118" s="86">
        <v>0.45600000000000002</v>
      </c>
      <c r="E118" s="154">
        <v>0.33400000000000002</v>
      </c>
      <c r="F118" s="153" t="s">
        <v>24</v>
      </c>
      <c r="G118" s="87" t="str">
        <f t="shared" si="221"/>
        <v>нд</v>
      </c>
      <c r="H118" s="87" t="str">
        <f t="shared" si="221"/>
        <v>нд</v>
      </c>
      <c r="I118" s="86" t="s">
        <v>24</v>
      </c>
      <c r="J118" s="86" t="s">
        <v>24</v>
      </c>
      <c r="K118" s="105" t="s">
        <v>24</v>
      </c>
      <c r="L118" s="105" t="s">
        <v>24</v>
      </c>
      <c r="M118" s="105" t="s">
        <v>24</v>
      </c>
      <c r="N118" s="105" t="s">
        <v>24</v>
      </c>
      <c r="O118" s="105" t="s">
        <v>24</v>
      </c>
      <c r="P118" s="105" t="s">
        <v>24</v>
      </c>
      <c r="Q118" s="55" t="s">
        <v>24</v>
      </c>
      <c r="R118" s="134" t="str">
        <f t="shared" si="220"/>
        <v>нд</v>
      </c>
      <c r="S118" s="135" t="str">
        <f t="shared" si="222"/>
        <v>нд</v>
      </c>
      <c r="T118" s="149"/>
    </row>
    <row r="119" spans="1:20" ht="47.25">
      <c r="A119" s="11" t="s">
        <v>267</v>
      </c>
      <c r="B119" s="15" t="s">
        <v>405</v>
      </c>
      <c r="C119" s="13" t="s">
        <v>96</v>
      </c>
      <c r="D119" s="86">
        <v>0.29199999999999998</v>
      </c>
      <c r="E119" s="86">
        <v>0.29199999999999998</v>
      </c>
      <c r="F119" s="86" t="s">
        <v>24</v>
      </c>
      <c r="G119" s="87" t="str">
        <f t="shared" si="221"/>
        <v>нд</v>
      </c>
      <c r="H119" s="87" t="str">
        <f t="shared" si="221"/>
        <v>нд</v>
      </c>
      <c r="I119" s="86" t="s">
        <v>24</v>
      </c>
      <c r="J119" s="86" t="s">
        <v>24</v>
      </c>
      <c r="K119" s="96" t="s">
        <v>24</v>
      </c>
      <c r="L119" s="96" t="s">
        <v>24</v>
      </c>
      <c r="M119" s="86" t="s">
        <v>24</v>
      </c>
      <c r="N119" s="96" t="s">
        <v>24</v>
      </c>
      <c r="O119" s="86" t="s">
        <v>24</v>
      </c>
      <c r="P119" s="125" t="s">
        <v>24</v>
      </c>
      <c r="Q119" s="55" t="str">
        <f t="shared" si="219"/>
        <v>нд</v>
      </c>
      <c r="R119" s="134" t="str">
        <f t="shared" si="220"/>
        <v>нд</v>
      </c>
      <c r="S119" s="135" t="str">
        <f t="shared" si="222"/>
        <v>нд</v>
      </c>
      <c r="T119" s="131"/>
    </row>
    <row r="120" spans="1:20" ht="47.25">
      <c r="A120" s="11" t="s">
        <v>268</v>
      </c>
      <c r="B120" s="15" t="s">
        <v>406</v>
      </c>
      <c r="C120" s="13" t="s">
        <v>97</v>
      </c>
      <c r="D120" s="86">
        <v>0.60799999999999998</v>
      </c>
      <c r="E120" s="86">
        <v>0.60799999999999998</v>
      </c>
      <c r="F120" s="86" t="s">
        <v>24</v>
      </c>
      <c r="G120" s="87" t="str">
        <f t="shared" si="221"/>
        <v>нд</v>
      </c>
      <c r="H120" s="87" t="str">
        <f t="shared" si="221"/>
        <v>нд</v>
      </c>
      <c r="I120" s="86" t="s">
        <v>24</v>
      </c>
      <c r="J120" s="86" t="s">
        <v>24</v>
      </c>
      <c r="K120" s="96" t="s">
        <v>24</v>
      </c>
      <c r="L120" s="96" t="s">
        <v>24</v>
      </c>
      <c r="M120" s="86" t="s">
        <v>24</v>
      </c>
      <c r="N120" s="96" t="s">
        <v>24</v>
      </c>
      <c r="O120" s="86" t="s">
        <v>24</v>
      </c>
      <c r="P120" s="125" t="s">
        <v>24</v>
      </c>
      <c r="Q120" s="55" t="str">
        <f t="shared" si="219"/>
        <v>нд</v>
      </c>
      <c r="R120" s="134" t="str">
        <f t="shared" si="220"/>
        <v>нд</v>
      </c>
      <c r="S120" s="135" t="str">
        <f t="shared" si="222"/>
        <v>нд</v>
      </c>
      <c r="T120" s="131"/>
    </row>
    <row r="121" spans="1:20" ht="47.25">
      <c r="A121" s="11" t="s">
        <v>269</v>
      </c>
      <c r="B121" s="15" t="s">
        <v>407</v>
      </c>
      <c r="C121" s="13" t="s">
        <v>98</v>
      </c>
      <c r="D121" s="86" t="s">
        <v>24</v>
      </c>
      <c r="E121" s="86" t="s">
        <v>24</v>
      </c>
      <c r="F121" s="86" t="s">
        <v>24</v>
      </c>
      <c r="G121" s="87" t="str">
        <f t="shared" si="221"/>
        <v>нд</v>
      </c>
      <c r="H121" s="87" t="str">
        <f t="shared" si="221"/>
        <v>нд</v>
      </c>
      <c r="I121" s="86" t="s">
        <v>24</v>
      </c>
      <c r="J121" s="86" t="s">
        <v>24</v>
      </c>
      <c r="K121" s="96" t="s">
        <v>24</v>
      </c>
      <c r="L121" s="96" t="s">
        <v>24</v>
      </c>
      <c r="M121" s="86" t="s">
        <v>24</v>
      </c>
      <c r="N121" s="96" t="s">
        <v>24</v>
      </c>
      <c r="O121" s="86" t="s">
        <v>24</v>
      </c>
      <c r="P121" s="125" t="s">
        <v>24</v>
      </c>
      <c r="Q121" s="55" t="str">
        <f t="shared" si="219"/>
        <v>нд</v>
      </c>
      <c r="R121" s="134" t="str">
        <f t="shared" si="220"/>
        <v>нд</v>
      </c>
      <c r="S121" s="135" t="str">
        <f t="shared" si="222"/>
        <v>нд</v>
      </c>
      <c r="T121" s="131"/>
    </row>
    <row r="122" spans="1:20" ht="47.25">
      <c r="A122" s="11" t="s">
        <v>270</v>
      </c>
      <c r="B122" s="15" t="s">
        <v>408</v>
      </c>
      <c r="C122" s="13" t="s">
        <v>271</v>
      </c>
      <c r="D122" s="86">
        <v>0.29899999999999999</v>
      </c>
      <c r="E122" s="86">
        <v>0.29899999999999999</v>
      </c>
      <c r="F122" s="86" t="s">
        <v>24</v>
      </c>
      <c r="G122" s="87" t="str">
        <f t="shared" si="221"/>
        <v>нд</v>
      </c>
      <c r="H122" s="87" t="str">
        <f t="shared" si="221"/>
        <v>нд</v>
      </c>
      <c r="I122" s="86" t="s">
        <v>24</v>
      </c>
      <c r="J122" s="86" t="s">
        <v>24</v>
      </c>
      <c r="K122" s="96" t="s">
        <v>24</v>
      </c>
      <c r="L122" s="96" t="s">
        <v>24</v>
      </c>
      <c r="M122" s="86" t="s">
        <v>24</v>
      </c>
      <c r="N122" s="96" t="s">
        <v>24</v>
      </c>
      <c r="O122" s="86" t="s">
        <v>24</v>
      </c>
      <c r="P122" s="125" t="s">
        <v>24</v>
      </c>
      <c r="Q122" s="55" t="str">
        <f t="shared" si="219"/>
        <v>нд</v>
      </c>
      <c r="R122" s="134" t="str">
        <f t="shared" si="220"/>
        <v>нд</v>
      </c>
      <c r="S122" s="135" t="str">
        <f t="shared" si="222"/>
        <v>нд</v>
      </c>
      <c r="T122" s="131"/>
    </row>
    <row r="123" spans="1:20" ht="63">
      <c r="A123" s="11" t="s">
        <v>272</v>
      </c>
      <c r="B123" s="53" t="s">
        <v>409</v>
      </c>
      <c r="C123" s="13" t="s">
        <v>273</v>
      </c>
      <c r="D123" s="86">
        <v>0.29699999999999999</v>
      </c>
      <c r="E123" s="86">
        <v>0.29699999999999999</v>
      </c>
      <c r="F123" s="86" t="s">
        <v>24</v>
      </c>
      <c r="G123" s="87" t="str">
        <f t="shared" si="221"/>
        <v>нд</v>
      </c>
      <c r="H123" s="87" t="str">
        <f t="shared" si="221"/>
        <v>нд</v>
      </c>
      <c r="I123" s="86" t="s">
        <v>24</v>
      </c>
      <c r="J123" s="86" t="s">
        <v>24</v>
      </c>
      <c r="K123" s="96" t="s">
        <v>24</v>
      </c>
      <c r="L123" s="96" t="s">
        <v>24</v>
      </c>
      <c r="M123" s="86" t="s">
        <v>24</v>
      </c>
      <c r="N123" s="96" t="s">
        <v>24</v>
      </c>
      <c r="O123" s="86" t="s">
        <v>24</v>
      </c>
      <c r="P123" s="125" t="s">
        <v>24</v>
      </c>
      <c r="Q123" s="55" t="str">
        <f t="shared" si="219"/>
        <v>нд</v>
      </c>
      <c r="R123" s="134" t="str">
        <f t="shared" si="220"/>
        <v>нд</v>
      </c>
      <c r="S123" s="135" t="str">
        <f t="shared" si="222"/>
        <v>нд</v>
      </c>
      <c r="T123" s="131"/>
    </row>
    <row r="124" spans="1:20" ht="47.25">
      <c r="A124" s="11" t="s">
        <v>274</v>
      </c>
      <c r="B124" s="20" t="s">
        <v>410</v>
      </c>
      <c r="C124" s="13" t="s">
        <v>275</v>
      </c>
      <c r="D124" s="86">
        <v>0.32</v>
      </c>
      <c r="E124" s="86">
        <v>0.32</v>
      </c>
      <c r="F124" s="86" t="s">
        <v>24</v>
      </c>
      <c r="G124" s="87" t="str">
        <f t="shared" si="221"/>
        <v>нд</v>
      </c>
      <c r="H124" s="87" t="str">
        <f t="shared" si="221"/>
        <v>нд</v>
      </c>
      <c r="I124" s="86" t="s">
        <v>24</v>
      </c>
      <c r="J124" s="86" t="s">
        <v>24</v>
      </c>
      <c r="K124" s="96" t="s">
        <v>24</v>
      </c>
      <c r="L124" s="96" t="s">
        <v>24</v>
      </c>
      <c r="M124" s="86" t="s">
        <v>24</v>
      </c>
      <c r="N124" s="96" t="s">
        <v>24</v>
      </c>
      <c r="O124" s="86" t="s">
        <v>24</v>
      </c>
      <c r="P124" s="125" t="s">
        <v>24</v>
      </c>
      <c r="Q124" s="55" t="str">
        <f t="shared" si="219"/>
        <v>нд</v>
      </c>
      <c r="R124" s="134" t="str">
        <f t="shared" si="220"/>
        <v>нд</v>
      </c>
      <c r="S124" s="135" t="str">
        <f t="shared" si="222"/>
        <v>нд</v>
      </c>
      <c r="T124" s="131"/>
    </row>
    <row r="125" spans="1:20" ht="47.25">
      <c r="A125" s="11" t="s">
        <v>276</v>
      </c>
      <c r="B125" s="15" t="s">
        <v>411</v>
      </c>
      <c r="C125" s="13" t="s">
        <v>277</v>
      </c>
      <c r="D125" s="86">
        <v>0.29699999999999999</v>
      </c>
      <c r="E125" s="86">
        <v>0.29699999999999999</v>
      </c>
      <c r="F125" s="86" t="s">
        <v>24</v>
      </c>
      <c r="G125" s="87" t="str">
        <f t="shared" si="221"/>
        <v>нд</v>
      </c>
      <c r="H125" s="87" t="str">
        <f t="shared" si="221"/>
        <v>нд</v>
      </c>
      <c r="I125" s="86" t="s">
        <v>24</v>
      </c>
      <c r="J125" s="86" t="s">
        <v>24</v>
      </c>
      <c r="K125" s="96" t="s">
        <v>24</v>
      </c>
      <c r="L125" s="96" t="s">
        <v>24</v>
      </c>
      <c r="M125" s="86" t="s">
        <v>24</v>
      </c>
      <c r="N125" s="96" t="s">
        <v>24</v>
      </c>
      <c r="O125" s="86" t="s">
        <v>24</v>
      </c>
      <c r="P125" s="125" t="s">
        <v>24</v>
      </c>
      <c r="Q125" s="55" t="str">
        <f t="shared" si="219"/>
        <v>нд</v>
      </c>
      <c r="R125" s="134" t="str">
        <f t="shared" si="220"/>
        <v>нд</v>
      </c>
      <c r="S125" s="135" t="str">
        <f t="shared" si="222"/>
        <v>нд</v>
      </c>
      <c r="T125" s="131"/>
    </row>
    <row r="126" spans="1:20" ht="47.25">
      <c r="A126" s="11" t="s">
        <v>442</v>
      </c>
      <c r="B126" s="15" t="s">
        <v>443</v>
      </c>
      <c r="C126" s="13" t="s">
        <v>444</v>
      </c>
      <c r="D126" s="91">
        <v>2.3210000000000002</v>
      </c>
      <c r="E126" s="113">
        <v>2.1150000000000002</v>
      </c>
      <c r="F126" s="86" t="s">
        <v>24</v>
      </c>
      <c r="G126" s="87" t="str">
        <f t="shared" si="221"/>
        <v>нд</v>
      </c>
      <c r="H126" s="87" t="str">
        <f t="shared" si="221"/>
        <v>нд</v>
      </c>
      <c r="I126" s="91" t="s">
        <v>24</v>
      </c>
      <c r="J126" s="91" t="s">
        <v>24</v>
      </c>
      <c r="K126" s="106" t="s">
        <v>24</v>
      </c>
      <c r="L126" s="106" t="s">
        <v>24</v>
      </c>
      <c r="M126" s="86" t="s">
        <v>24</v>
      </c>
      <c r="N126" s="106" t="s">
        <v>24</v>
      </c>
      <c r="O126" s="91" t="s">
        <v>24</v>
      </c>
      <c r="P126" s="86" t="s">
        <v>24</v>
      </c>
      <c r="Q126" s="55" t="s">
        <v>24</v>
      </c>
      <c r="R126" s="134" t="str">
        <f t="shared" si="220"/>
        <v>нд</v>
      </c>
      <c r="S126" s="135" t="str">
        <f t="shared" si="222"/>
        <v>нд</v>
      </c>
      <c r="T126" s="149"/>
    </row>
    <row r="127" spans="1:20" ht="47.25">
      <c r="A127" s="27" t="s">
        <v>278</v>
      </c>
      <c r="B127" s="28" t="s">
        <v>279</v>
      </c>
      <c r="C127" s="29" t="s">
        <v>23</v>
      </c>
      <c r="D127" s="84">
        <f t="shared" ref="D127:E127" si="230">IF(NOT(SUM(D128,D147)=0),SUM(D128,D147),"нд")</f>
        <v>38.790999999999997</v>
      </c>
      <c r="E127" s="84">
        <f t="shared" si="230"/>
        <v>31.079000000000001</v>
      </c>
      <c r="F127" s="84">
        <f t="shared" ref="F127" si="231">IF(NOT(SUM(F128,F147)=0),SUM(F128,F147),"нд")</f>
        <v>8.3699999999999992</v>
      </c>
      <c r="G127" s="84">
        <f t="shared" ref="G127:H127" si="232">IF(NOT(SUM(G128,G147)=0),SUM(G128,G147),"нд")</f>
        <v>8.3699999999999992</v>
      </c>
      <c r="H127" s="84" t="str">
        <f t="shared" si="232"/>
        <v>нд</v>
      </c>
      <c r="I127" s="84" t="str">
        <f t="shared" ref="I127:M127" si="233">IF(NOT(SUM(I128,I147)=0),SUM(I128,I147),"нд")</f>
        <v>нд</v>
      </c>
      <c r="J127" s="84" t="str">
        <f t="shared" si="233"/>
        <v>нд</v>
      </c>
      <c r="K127" s="84" t="str">
        <f t="shared" si="233"/>
        <v>нд</v>
      </c>
      <c r="L127" s="84" t="str">
        <f t="shared" si="233"/>
        <v>нд</v>
      </c>
      <c r="M127" s="84">
        <f t="shared" si="233"/>
        <v>8.3699999999999992</v>
      </c>
      <c r="N127" s="84" t="str">
        <f t="shared" ref="N127:O127" si="234">IF(NOT(SUM(N128,N147)=0),SUM(N128,N147),"нд")</f>
        <v>нд</v>
      </c>
      <c r="O127" s="84" t="str">
        <f t="shared" si="234"/>
        <v>нд</v>
      </c>
      <c r="P127" s="119" t="str">
        <f t="shared" ref="P127:R127" si="235">IF(NOT(SUM(P128,P147)=0),SUM(P128,P147),"нд")</f>
        <v>нд</v>
      </c>
      <c r="Q127" s="84">
        <f t="shared" si="235"/>
        <v>8.3699999999999992</v>
      </c>
      <c r="R127" s="84">
        <f t="shared" si="235"/>
        <v>-8.3699999999999992</v>
      </c>
      <c r="S127" s="141">
        <f t="shared" si="222"/>
        <v>-100</v>
      </c>
      <c r="T127" s="131"/>
    </row>
    <row r="128" spans="1:20" ht="31.5">
      <c r="A128" s="30" t="s">
        <v>280</v>
      </c>
      <c r="B128" s="31" t="s">
        <v>281</v>
      </c>
      <c r="C128" s="32" t="s">
        <v>23</v>
      </c>
      <c r="D128" s="92">
        <f t="shared" ref="D128:E128" si="236">IF(NOT(SUM(D129)=0),SUM(D129),"нд")</f>
        <v>38.790999999999997</v>
      </c>
      <c r="E128" s="92">
        <f t="shared" si="236"/>
        <v>31.079000000000001</v>
      </c>
      <c r="F128" s="92">
        <f t="shared" ref="F128:H128" si="237">IF(NOT(SUM(F129)=0),SUM(F129),"нд")</f>
        <v>8.3699999999999992</v>
      </c>
      <c r="G128" s="92">
        <f t="shared" si="237"/>
        <v>8.3699999999999992</v>
      </c>
      <c r="H128" s="92" t="str">
        <f t="shared" si="237"/>
        <v>нд</v>
      </c>
      <c r="I128" s="85" t="str">
        <f t="shared" ref="I128:R128" si="238">IF(NOT(SUM(I129)=0),SUM(I129),"нд")</f>
        <v>нд</v>
      </c>
      <c r="J128" s="85" t="str">
        <f t="shared" si="238"/>
        <v>нд</v>
      </c>
      <c r="K128" s="92" t="str">
        <f t="shared" si="238"/>
        <v>нд</v>
      </c>
      <c r="L128" s="92" t="str">
        <f t="shared" si="238"/>
        <v>нд</v>
      </c>
      <c r="M128" s="85">
        <f t="shared" si="238"/>
        <v>8.3699999999999992</v>
      </c>
      <c r="N128" s="92" t="str">
        <f t="shared" si="238"/>
        <v>нд</v>
      </c>
      <c r="O128" s="85" t="str">
        <f t="shared" si="238"/>
        <v>нд</v>
      </c>
      <c r="P128" s="126" t="str">
        <f t="shared" si="238"/>
        <v>нд</v>
      </c>
      <c r="Q128" s="85">
        <f t="shared" si="238"/>
        <v>8.3699999999999992</v>
      </c>
      <c r="R128" s="92">
        <f t="shared" si="238"/>
        <v>-8.3699999999999992</v>
      </c>
      <c r="S128" s="142">
        <f t="shared" si="222"/>
        <v>-100</v>
      </c>
      <c r="T128" s="131"/>
    </row>
    <row r="129" spans="1:20">
      <c r="A129" s="8" t="s">
        <v>282</v>
      </c>
      <c r="B129" s="9" t="s">
        <v>29</v>
      </c>
      <c r="C129" s="10" t="s">
        <v>23</v>
      </c>
      <c r="D129" s="90">
        <f t="shared" ref="D129:E129" si="239">IF(NOT(SUM(D130:D146)=0),SUM(D130:D146),"нд")</f>
        <v>38.790999999999997</v>
      </c>
      <c r="E129" s="90">
        <f t="shared" si="239"/>
        <v>31.079000000000001</v>
      </c>
      <c r="F129" s="90">
        <f t="shared" ref="F129:G129" si="240">IF(NOT(SUM(F130:F146)=0),SUM(F130:F146),"нд")</f>
        <v>8.3699999999999992</v>
      </c>
      <c r="G129" s="90">
        <f t="shared" si="240"/>
        <v>8.3699999999999992</v>
      </c>
      <c r="H129" s="90" t="str">
        <f t="shared" ref="H129" si="241">IF(NOT(SUM(H130:H146)=0),SUM(H130:H146),"нд")</f>
        <v>нд</v>
      </c>
      <c r="I129" s="90" t="str">
        <f t="shared" ref="I129:M129" si="242">IF(NOT(SUM(I130:I146)=0),SUM(I130:I146),"нд")</f>
        <v>нд</v>
      </c>
      <c r="J129" s="90" t="str">
        <f t="shared" si="242"/>
        <v>нд</v>
      </c>
      <c r="K129" s="80" t="str">
        <f t="shared" si="242"/>
        <v>нд</v>
      </c>
      <c r="L129" s="80" t="str">
        <f t="shared" si="242"/>
        <v>нд</v>
      </c>
      <c r="M129" s="90">
        <f t="shared" si="242"/>
        <v>8.3699999999999992</v>
      </c>
      <c r="N129" s="80" t="str">
        <f t="shared" ref="N129:O129" si="243">IF(NOT(SUM(N130:N146)=0),SUM(N130:N146),"нд")</f>
        <v>нд</v>
      </c>
      <c r="O129" s="90" t="str">
        <f t="shared" si="243"/>
        <v>нд</v>
      </c>
      <c r="P129" s="115" t="str">
        <f t="shared" ref="P129:R129" si="244">IF(NOT(SUM(P130:P146)=0),SUM(P130:P146),"нд")</f>
        <v>нд</v>
      </c>
      <c r="Q129" s="80">
        <f t="shared" si="244"/>
        <v>8.3699999999999992</v>
      </c>
      <c r="R129" s="80">
        <f t="shared" si="244"/>
        <v>-8.3699999999999992</v>
      </c>
      <c r="S129" s="143">
        <f t="shared" si="222"/>
        <v>-100</v>
      </c>
      <c r="T129" s="131"/>
    </row>
    <row r="130" spans="1:20" ht="31.5">
      <c r="A130" s="11" t="s">
        <v>283</v>
      </c>
      <c r="B130" s="12" t="s">
        <v>30</v>
      </c>
      <c r="C130" s="13" t="s">
        <v>31</v>
      </c>
      <c r="D130" s="87" t="s">
        <v>24</v>
      </c>
      <c r="E130" s="87" t="s">
        <v>24</v>
      </c>
      <c r="F130" s="87" t="s">
        <v>24</v>
      </c>
      <c r="G130" s="87" t="str">
        <f t="shared" si="221"/>
        <v>нд</v>
      </c>
      <c r="H130" s="87" t="str">
        <f t="shared" si="221"/>
        <v>нд</v>
      </c>
      <c r="I130" s="87" t="s">
        <v>24</v>
      </c>
      <c r="J130" s="87" t="s">
        <v>24</v>
      </c>
      <c r="K130" s="87" t="s">
        <v>24</v>
      </c>
      <c r="L130" s="87" t="s">
        <v>24</v>
      </c>
      <c r="M130" s="87" t="s">
        <v>24</v>
      </c>
      <c r="N130" s="87" t="s">
        <v>24</v>
      </c>
      <c r="O130" s="87" t="s">
        <v>24</v>
      </c>
      <c r="P130" s="103" t="s">
        <v>24</v>
      </c>
      <c r="Q130" s="55" t="str">
        <f t="shared" ref="Q130:Q148" si="245">IF(NOT(OR(F130="нд",H130="нд")),F130-H130,F130)</f>
        <v>нд</v>
      </c>
      <c r="R130" s="134" t="str">
        <f t="shared" ref="R130:R148" si="246">IF(SUM(H130)-SUM(G130)=0,"нд",SUM(H130)-SUM(G130))</f>
        <v>нд</v>
      </c>
      <c r="S130" s="135" t="str">
        <f t="shared" si="222"/>
        <v>нд</v>
      </c>
      <c r="T130" s="131"/>
    </row>
    <row r="131" spans="1:20" ht="31.5">
      <c r="A131" s="11" t="s">
        <v>284</v>
      </c>
      <c r="B131" s="12" t="s">
        <v>32</v>
      </c>
      <c r="C131" s="13" t="s">
        <v>33</v>
      </c>
      <c r="D131" s="87" t="s">
        <v>24</v>
      </c>
      <c r="E131" s="87" t="s">
        <v>24</v>
      </c>
      <c r="F131" s="87" t="s">
        <v>24</v>
      </c>
      <c r="G131" s="87" t="str">
        <f t="shared" si="221"/>
        <v>нд</v>
      </c>
      <c r="H131" s="87" t="str">
        <f t="shared" si="221"/>
        <v>нд</v>
      </c>
      <c r="I131" s="87" t="s">
        <v>24</v>
      </c>
      <c r="J131" s="87" t="s">
        <v>24</v>
      </c>
      <c r="K131" s="87" t="s">
        <v>24</v>
      </c>
      <c r="L131" s="87" t="s">
        <v>24</v>
      </c>
      <c r="M131" s="87" t="s">
        <v>24</v>
      </c>
      <c r="N131" s="87" t="s">
        <v>24</v>
      </c>
      <c r="O131" s="87" t="s">
        <v>24</v>
      </c>
      <c r="P131" s="103" t="s">
        <v>24</v>
      </c>
      <c r="Q131" s="55" t="str">
        <f t="shared" si="245"/>
        <v>нд</v>
      </c>
      <c r="R131" s="134" t="str">
        <f t="shared" si="246"/>
        <v>нд</v>
      </c>
      <c r="S131" s="135" t="str">
        <f t="shared" si="222"/>
        <v>нд</v>
      </c>
      <c r="T131" s="131"/>
    </row>
    <row r="132" spans="1:20" ht="47.25">
      <c r="A132" s="11" t="s">
        <v>285</v>
      </c>
      <c r="B132" s="12" t="s">
        <v>34</v>
      </c>
      <c r="C132" s="13" t="s">
        <v>35</v>
      </c>
      <c r="D132" s="93" t="s">
        <v>24</v>
      </c>
      <c r="E132" s="93" t="s">
        <v>24</v>
      </c>
      <c r="F132" s="87" t="s">
        <v>24</v>
      </c>
      <c r="G132" s="87" t="str">
        <f t="shared" si="221"/>
        <v>нд</v>
      </c>
      <c r="H132" s="87" t="str">
        <f t="shared" si="221"/>
        <v>нд</v>
      </c>
      <c r="I132" s="103" t="s">
        <v>24</v>
      </c>
      <c r="J132" s="103" t="s">
        <v>24</v>
      </c>
      <c r="K132" s="107" t="s">
        <v>24</v>
      </c>
      <c r="L132" s="107" t="s">
        <v>24</v>
      </c>
      <c r="M132" s="87" t="s">
        <v>24</v>
      </c>
      <c r="N132" s="107" t="s">
        <v>24</v>
      </c>
      <c r="O132" s="107" t="s">
        <v>24</v>
      </c>
      <c r="P132" s="107" t="s">
        <v>24</v>
      </c>
      <c r="Q132" s="55" t="str">
        <f t="shared" si="245"/>
        <v>нд</v>
      </c>
      <c r="R132" s="134" t="str">
        <f t="shared" si="246"/>
        <v>нд</v>
      </c>
      <c r="S132" s="135" t="str">
        <f t="shared" si="222"/>
        <v>нд</v>
      </c>
      <c r="T132" s="131"/>
    </row>
    <row r="133" spans="1:20" ht="31.5">
      <c r="A133" s="11" t="s">
        <v>286</v>
      </c>
      <c r="B133" s="12" t="s">
        <v>36</v>
      </c>
      <c r="C133" s="38" t="s">
        <v>37</v>
      </c>
      <c r="D133" s="86" t="s">
        <v>24</v>
      </c>
      <c r="E133" s="86" t="s">
        <v>24</v>
      </c>
      <c r="F133" s="86" t="s">
        <v>24</v>
      </c>
      <c r="G133" s="87" t="str">
        <f t="shared" si="221"/>
        <v>нд</v>
      </c>
      <c r="H133" s="87" t="str">
        <f t="shared" si="221"/>
        <v>нд</v>
      </c>
      <c r="I133" s="86" t="s">
        <v>24</v>
      </c>
      <c r="J133" s="86" t="s">
        <v>24</v>
      </c>
      <c r="K133" s="105" t="s">
        <v>24</v>
      </c>
      <c r="L133" s="105" t="s">
        <v>24</v>
      </c>
      <c r="M133" s="86" t="s">
        <v>24</v>
      </c>
      <c r="N133" s="105" t="s">
        <v>24</v>
      </c>
      <c r="O133" s="105" t="s">
        <v>24</v>
      </c>
      <c r="P133" s="105" t="s">
        <v>24</v>
      </c>
      <c r="Q133" s="55" t="str">
        <f t="shared" si="245"/>
        <v>нд</v>
      </c>
      <c r="R133" s="134" t="str">
        <f t="shared" si="246"/>
        <v>нд</v>
      </c>
      <c r="S133" s="135" t="str">
        <f t="shared" si="222"/>
        <v>нд</v>
      </c>
      <c r="T133" s="131"/>
    </row>
    <row r="134" spans="1:20" ht="31.5">
      <c r="A134" s="11" t="s">
        <v>287</v>
      </c>
      <c r="B134" s="12" t="s">
        <v>38</v>
      </c>
      <c r="C134" s="38" t="s">
        <v>39</v>
      </c>
      <c r="D134" s="86" t="s">
        <v>24</v>
      </c>
      <c r="E134" s="86" t="s">
        <v>24</v>
      </c>
      <c r="F134" s="86" t="s">
        <v>24</v>
      </c>
      <c r="G134" s="87" t="str">
        <f t="shared" si="221"/>
        <v>нд</v>
      </c>
      <c r="H134" s="87" t="str">
        <f t="shared" si="221"/>
        <v>нд</v>
      </c>
      <c r="I134" s="86" t="s">
        <v>24</v>
      </c>
      <c r="J134" s="86" t="s">
        <v>24</v>
      </c>
      <c r="K134" s="105" t="s">
        <v>24</v>
      </c>
      <c r="L134" s="105" t="s">
        <v>24</v>
      </c>
      <c r="M134" s="86" t="s">
        <v>24</v>
      </c>
      <c r="N134" s="105" t="s">
        <v>24</v>
      </c>
      <c r="O134" s="105" t="s">
        <v>24</v>
      </c>
      <c r="P134" s="105" t="s">
        <v>24</v>
      </c>
      <c r="Q134" s="55" t="str">
        <f t="shared" si="245"/>
        <v>нд</v>
      </c>
      <c r="R134" s="134" t="str">
        <f t="shared" si="246"/>
        <v>нд</v>
      </c>
      <c r="S134" s="135" t="str">
        <f t="shared" si="222"/>
        <v>нд</v>
      </c>
      <c r="T134" s="131"/>
    </row>
    <row r="135" spans="1:20" ht="31.5">
      <c r="A135" s="11" t="s">
        <v>288</v>
      </c>
      <c r="B135" s="12" t="s">
        <v>40</v>
      </c>
      <c r="C135" s="38" t="s">
        <v>41</v>
      </c>
      <c r="D135" s="86" t="s">
        <v>24</v>
      </c>
      <c r="E135" s="86" t="s">
        <v>24</v>
      </c>
      <c r="F135" s="86" t="s">
        <v>24</v>
      </c>
      <c r="G135" s="87" t="str">
        <f t="shared" si="221"/>
        <v>нд</v>
      </c>
      <c r="H135" s="87" t="str">
        <f t="shared" si="221"/>
        <v>нд</v>
      </c>
      <c r="I135" s="86" t="s">
        <v>24</v>
      </c>
      <c r="J135" s="86" t="s">
        <v>24</v>
      </c>
      <c r="K135" s="105" t="s">
        <v>24</v>
      </c>
      <c r="L135" s="105" t="s">
        <v>24</v>
      </c>
      <c r="M135" s="86" t="s">
        <v>24</v>
      </c>
      <c r="N135" s="105" t="s">
        <v>24</v>
      </c>
      <c r="O135" s="105" t="s">
        <v>24</v>
      </c>
      <c r="P135" s="105" t="s">
        <v>24</v>
      </c>
      <c r="Q135" s="55" t="str">
        <f t="shared" si="245"/>
        <v>нд</v>
      </c>
      <c r="R135" s="134" t="str">
        <f t="shared" si="246"/>
        <v>нд</v>
      </c>
      <c r="S135" s="135" t="str">
        <f t="shared" si="222"/>
        <v>нд</v>
      </c>
      <c r="T135" s="131"/>
    </row>
    <row r="136" spans="1:20" ht="31.5">
      <c r="A136" s="11" t="s">
        <v>289</v>
      </c>
      <c r="B136" s="12" t="s">
        <v>42</v>
      </c>
      <c r="C136" s="13" t="s">
        <v>43</v>
      </c>
      <c r="D136" s="86" t="s">
        <v>24</v>
      </c>
      <c r="E136" s="86" t="s">
        <v>24</v>
      </c>
      <c r="F136" s="86" t="s">
        <v>24</v>
      </c>
      <c r="G136" s="87" t="str">
        <f t="shared" si="221"/>
        <v>нд</v>
      </c>
      <c r="H136" s="87" t="str">
        <f t="shared" si="221"/>
        <v>нд</v>
      </c>
      <c r="I136" s="86" t="s">
        <v>24</v>
      </c>
      <c r="J136" s="86" t="s">
        <v>24</v>
      </c>
      <c r="K136" s="108" t="s">
        <v>24</v>
      </c>
      <c r="L136" s="108" t="s">
        <v>24</v>
      </c>
      <c r="M136" s="108" t="s">
        <v>24</v>
      </c>
      <c r="N136" s="108" t="s">
        <v>24</v>
      </c>
      <c r="O136" s="108" t="s">
        <v>24</v>
      </c>
      <c r="P136" s="105" t="s">
        <v>24</v>
      </c>
      <c r="Q136" s="55" t="str">
        <f t="shared" si="245"/>
        <v>нд</v>
      </c>
      <c r="R136" s="134" t="str">
        <f t="shared" si="246"/>
        <v>нд</v>
      </c>
      <c r="S136" s="135" t="str">
        <f t="shared" si="222"/>
        <v>нд</v>
      </c>
      <c r="T136" s="131"/>
    </row>
    <row r="137" spans="1:20" ht="63">
      <c r="A137" s="11" t="s">
        <v>290</v>
      </c>
      <c r="B137" s="12" t="s">
        <v>44</v>
      </c>
      <c r="C137" s="38" t="s">
        <v>45</v>
      </c>
      <c r="D137" s="86">
        <v>2.0569999999999999</v>
      </c>
      <c r="E137" s="86">
        <v>2.7440000000000002</v>
      </c>
      <c r="F137" s="86" t="s">
        <v>24</v>
      </c>
      <c r="G137" s="87" t="str">
        <f t="shared" si="221"/>
        <v>нд</v>
      </c>
      <c r="H137" s="87" t="str">
        <f t="shared" si="221"/>
        <v>нд</v>
      </c>
      <c r="I137" s="86" t="s">
        <v>24</v>
      </c>
      <c r="J137" s="86" t="s">
        <v>24</v>
      </c>
      <c r="K137" s="108" t="s">
        <v>24</v>
      </c>
      <c r="L137" s="108" t="s">
        <v>24</v>
      </c>
      <c r="M137" s="86" t="s">
        <v>24</v>
      </c>
      <c r="N137" s="108" t="s">
        <v>24</v>
      </c>
      <c r="O137" s="108" t="s">
        <v>24</v>
      </c>
      <c r="P137" s="86" t="s">
        <v>24</v>
      </c>
      <c r="Q137" s="133" t="s">
        <v>24</v>
      </c>
      <c r="R137" s="134" t="str">
        <f t="shared" si="246"/>
        <v>нд</v>
      </c>
      <c r="S137" s="135" t="str">
        <f t="shared" si="222"/>
        <v>нд</v>
      </c>
      <c r="T137" s="149"/>
    </row>
    <row r="138" spans="1:20" ht="63">
      <c r="A138" s="11" t="s">
        <v>291</v>
      </c>
      <c r="B138" s="12" t="s">
        <v>46</v>
      </c>
      <c r="C138" s="13" t="s">
        <v>47</v>
      </c>
      <c r="D138" s="86">
        <v>1.5209999999999999</v>
      </c>
      <c r="E138" s="86">
        <v>1.4910000000000001</v>
      </c>
      <c r="F138" s="86" t="s">
        <v>24</v>
      </c>
      <c r="G138" s="87" t="str">
        <f t="shared" si="221"/>
        <v>нд</v>
      </c>
      <c r="H138" s="87" t="str">
        <f t="shared" si="221"/>
        <v>нд</v>
      </c>
      <c r="I138" s="86" t="s">
        <v>24</v>
      </c>
      <c r="J138" s="86" t="s">
        <v>24</v>
      </c>
      <c r="K138" s="108" t="s">
        <v>24</v>
      </c>
      <c r="L138" s="108" t="s">
        <v>24</v>
      </c>
      <c r="M138" s="86" t="s">
        <v>24</v>
      </c>
      <c r="N138" s="108" t="s">
        <v>24</v>
      </c>
      <c r="O138" s="108" t="s">
        <v>24</v>
      </c>
      <c r="P138" s="86" t="s">
        <v>24</v>
      </c>
      <c r="Q138" s="133" t="s">
        <v>24</v>
      </c>
      <c r="R138" s="134" t="str">
        <f t="shared" si="246"/>
        <v>нд</v>
      </c>
      <c r="S138" s="135" t="str">
        <f t="shared" si="222"/>
        <v>нд</v>
      </c>
      <c r="T138" s="149"/>
    </row>
    <row r="139" spans="1:20" ht="47.25">
      <c r="A139" s="11" t="s">
        <v>292</v>
      </c>
      <c r="B139" s="39" t="s">
        <v>49</v>
      </c>
      <c r="C139" s="13" t="s">
        <v>50</v>
      </c>
      <c r="D139" s="156" t="s">
        <v>24</v>
      </c>
      <c r="E139" s="156" t="s">
        <v>24</v>
      </c>
      <c r="F139" s="156" t="s">
        <v>24</v>
      </c>
      <c r="G139" s="87" t="str">
        <f t="shared" si="221"/>
        <v>нд</v>
      </c>
      <c r="H139" s="87" t="str">
        <f t="shared" si="221"/>
        <v>нд</v>
      </c>
      <c r="I139" s="156" t="s">
        <v>24</v>
      </c>
      <c r="J139" s="156" t="s">
        <v>24</v>
      </c>
      <c r="K139" s="158" t="s">
        <v>24</v>
      </c>
      <c r="L139" s="158" t="s">
        <v>24</v>
      </c>
      <c r="M139" s="158" t="s">
        <v>24</v>
      </c>
      <c r="N139" s="158" t="s">
        <v>24</v>
      </c>
      <c r="O139" s="158" t="s">
        <v>24</v>
      </c>
      <c r="P139" s="160" t="s">
        <v>24</v>
      </c>
      <c r="Q139" s="175" t="str">
        <f t="shared" si="245"/>
        <v>нд</v>
      </c>
      <c r="R139" s="134" t="str">
        <f t="shared" si="246"/>
        <v>нд</v>
      </c>
      <c r="S139" s="135" t="str">
        <f t="shared" si="222"/>
        <v>нд</v>
      </c>
      <c r="T139" s="131"/>
    </row>
    <row r="140" spans="1:20" ht="47.25">
      <c r="A140" s="11" t="s">
        <v>293</v>
      </c>
      <c r="B140" s="39" t="s">
        <v>51</v>
      </c>
      <c r="C140" s="13" t="s">
        <v>294</v>
      </c>
      <c r="D140" s="157"/>
      <c r="E140" s="157"/>
      <c r="F140" s="157"/>
      <c r="G140" s="87" t="str">
        <f t="shared" si="221"/>
        <v>нд</v>
      </c>
      <c r="H140" s="87" t="str">
        <f t="shared" si="221"/>
        <v>нд</v>
      </c>
      <c r="I140" s="157"/>
      <c r="J140" s="157"/>
      <c r="K140" s="159"/>
      <c r="L140" s="159"/>
      <c r="M140" s="159"/>
      <c r="N140" s="159"/>
      <c r="O140" s="159"/>
      <c r="P140" s="161"/>
      <c r="Q140" s="176"/>
      <c r="R140" s="134" t="str">
        <f t="shared" si="246"/>
        <v>нд</v>
      </c>
      <c r="S140" s="135" t="str">
        <f t="shared" si="222"/>
        <v>нд</v>
      </c>
      <c r="T140" s="131"/>
    </row>
    <row r="141" spans="1:20" ht="63">
      <c r="A141" s="11" t="s">
        <v>295</v>
      </c>
      <c r="B141" s="20" t="s">
        <v>296</v>
      </c>
      <c r="C141" s="54" t="s">
        <v>52</v>
      </c>
      <c r="D141" s="86">
        <v>10.147</v>
      </c>
      <c r="E141" s="86">
        <v>10.147</v>
      </c>
      <c r="F141" s="86" t="s">
        <v>24</v>
      </c>
      <c r="G141" s="87" t="str">
        <f t="shared" si="221"/>
        <v>нд</v>
      </c>
      <c r="H141" s="87" t="str">
        <f t="shared" si="221"/>
        <v>нд</v>
      </c>
      <c r="I141" s="94" t="s">
        <v>24</v>
      </c>
      <c r="J141" s="94" t="s">
        <v>24</v>
      </c>
      <c r="K141" s="109" t="s">
        <v>24</v>
      </c>
      <c r="L141" s="148" t="s">
        <v>24</v>
      </c>
      <c r="M141" s="109" t="s">
        <v>24</v>
      </c>
      <c r="N141" s="109" t="s">
        <v>24</v>
      </c>
      <c r="O141" s="109" t="s">
        <v>24</v>
      </c>
      <c r="P141" s="127" t="s">
        <v>24</v>
      </c>
      <c r="Q141" s="133" t="str">
        <f t="shared" si="245"/>
        <v>нд</v>
      </c>
      <c r="R141" s="134" t="str">
        <f t="shared" si="246"/>
        <v>нд</v>
      </c>
      <c r="S141" s="135" t="str">
        <f t="shared" si="222"/>
        <v>нд</v>
      </c>
      <c r="T141" s="131"/>
    </row>
    <row r="142" spans="1:20" ht="47.25">
      <c r="A142" s="11" t="s">
        <v>297</v>
      </c>
      <c r="B142" s="12" t="s">
        <v>298</v>
      </c>
      <c r="C142" s="13" t="s">
        <v>299</v>
      </c>
      <c r="D142" s="86">
        <v>2.0640000000000001</v>
      </c>
      <c r="E142" s="86">
        <v>2.0640000000000001</v>
      </c>
      <c r="F142" s="86" t="s">
        <v>24</v>
      </c>
      <c r="G142" s="87" t="str">
        <f t="shared" ref="G142:H159" si="247">IF(NOT(SUM(I142,K142,M142,O142)=0),SUM(I142,K142,M142,O142),"нд")</f>
        <v>нд</v>
      </c>
      <c r="H142" s="87" t="str">
        <f t="shared" si="247"/>
        <v>нд</v>
      </c>
      <c r="I142" s="94" t="s">
        <v>24</v>
      </c>
      <c r="J142" s="94" t="s">
        <v>24</v>
      </c>
      <c r="K142" s="109" t="s">
        <v>24</v>
      </c>
      <c r="L142" s="148" t="s">
        <v>24</v>
      </c>
      <c r="M142" s="109" t="s">
        <v>24</v>
      </c>
      <c r="N142" s="109" t="s">
        <v>24</v>
      </c>
      <c r="O142" s="109" t="s">
        <v>24</v>
      </c>
      <c r="P142" s="127" t="s">
        <v>24</v>
      </c>
      <c r="Q142" s="133" t="str">
        <f t="shared" si="245"/>
        <v>нд</v>
      </c>
      <c r="R142" s="134" t="str">
        <f t="shared" si="246"/>
        <v>нд</v>
      </c>
      <c r="S142" s="135" t="str">
        <f t="shared" si="222"/>
        <v>нд</v>
      </c>
      <c r="T142" s="131"/>
    </row>
    <row r="143" spans="1:20" ht="47.25">
      <c r="A143" s="11" t="s">
        <v>300</v>
      </c>
      <c r="B143" s="12" t="s">
        <v>301</v>
      </c>
      <c r="C143" s="13" t="s">
        <v>302</v>
      </c>
      <c r="D143" s="86">
        <v>1.8260000000000001</v>
      </c>
      <c r="E143" s="86">
        <v>1.8260000000000001</v>
      </c>
      <c r="F143" s="86" t="s">
        <v>24</v>
      </c>
      <c r="G143" s="87" t="str">
        <f t="shared" si="247"/>
        <v>нд</v>
      </c>
      <c r="H143" s="87" t="str">
        <f t="shared" si="247"/>
        <v>нд</v>
      </c>
      <c r="I143" s="94" t="s">
        <v>24</v>
      </c>
      <c r="J143" s="94" t="s">
        <v>24</v>
      </c>
      <c r="K143" s="109" t="s">
        <v>24</v>
      </c>
      <c r="L143" s="148" t="s">
        <v>24</v>
      </c>
      <c r="M143" s="109" t="s">
        <v>24</v>
      </c>
      <c r="N143" s="109" t="s">
        <v>24</v>
      </c>
      <c r="O143" s="109" t="s">
        <v>24</v>
      </c>
      <c r="P143" s="127" t="s">
        <v>24</v>
      </c>
      <c r="Q143" s="133" t="str">
        <f t="shared" si="245"/>
        <v>нд</v>
      </c>
      <c r="R143" s="134" t="str">
        <f t="shared" si="246"/>
        <v>нд</v>
      </c>
      <c r="S143" s="135" t="str">
        <f t="shared" si="222"/>
        <v>нд</v>
      </c>
      <c r="T143" s="131"/>
    </row>
    <row r="144" spans="1:20" ht="63">
      <c r="A144" s="11" t="s">
        <v>412</v>
      </c>
      <c r="B144" s="12" t="s">
        <v>413</v>
      </c>
      <c r="C144" s="13" t="s">
        <v>445</v>
      </c>
      <c r="D144" s="86">
        <v>5.2060000000000004</v>
      </c>
      <c r="E144" s="86">
        <v>5.2060000000000004</v>
      </c>
      <c r="F144" s="86" t="s">
        <v>24</v>
      </c>
      <c r="G144" s="87" t="str">
        <f t="shared" si="247"/>
        <v>нд</v>
      </c>
      <c r="H144" s="87" t="str">
        <f t="shared" si="247"/>
        <v>нд</v>
      </c>
      <c r="I144" s="94" t="s">
        <v>24</v>
      </c>
      <c r="J144" s="94" t="s">
        <v>24</v>
      </c>
      <c r="K144" s="109" t="s">
        <v>24</v>
      </c>
      <c r="L144" s="148" t="s">
        <v>24</v>
      </c>
      <c r="M144" s="109" t="s">
        <v>24</v>
      </c>
      <c r="N144" s="109" t="s">
        <v>24</v>
      </c>
      <c r="O144" s="109" t="s">
        <v>24</v>
      </c>
      <c r="P144" s="127" t="s">
        <v>24</v>
      </c>
      <c r="Q144" s="133" t="str">
        <f t="shared" si="245"/>
        <v>нд</v>
      </c>
      <c r="R144" s="134" t="str">
        <f t="shared" si="246"/>
        <v>нд</v>
      </c>
      <c r="S144" s="135" t="str">
        <f t="shared" si="222"/>
        <v>нд</v>
      </c>
      <c r="T144" s="131"/>
    </row>
    <row r="145" spans="1:20" ht="94.5">
      <c r="A145" s="62" t="s">
        <v>446</v>
      </c>
      <c r="B145" s="64" t="s">
        <v>447</v>
      </c>
      <c r="C145" s="65" t="s">
        <v>448</v>
      </c>
      <c r="D145" s="91">
        <v>8.3699999999999992</v>
      </c>
      <c r="E145" s="91" t="s">
        <v>24</v>
      </c>
      <c r="F145" s="91">
        <v>8.3699999999999992</v>
      </c>
      <c r="G145" s="87">
        <f t="shared" si="247"/>
        <v>8.3699999999999992</v>
      </c>
      <c r="H145" s="87" t="str">
        <f t="shared" si="247"/>
        <v>нд</v>
      </c>
      <c r="I145" s="104" t="s">
        <v>24</v>
      </c>
      <c r="J145" s="104" t="s">
        <v>24</v>
      </c>
      <c r="K145" s="110" t="s">
        <v>24</v>
      </c>
      <c r="L145" s="110" t="s">
        <v>24</v>
      </c>
      <c r="M145" s="91">
        <v>8.3699999999999992</v>
      </c>
      <c r="N145" s="110" t="s">
        <v>24</v>
      </c>
      <c r="O145" s="110" t="s">
        <v>24</v>
      </c>
      <c r="P145" s="128" t="s">
        <v>24</v>
      </c>
      <c r="Q145" s="133">
        <f t="shared" si="245"/>
        <v>8.3699999999999992</v>
      </c>
      <c r="R145" s="134">
        <f t="shared" si="246"/>
        <v>-8.3699999999999992</v>
      </c>
      <c r="S145" s="135">
        <f t="shared" si="222"/>
        <v>-100</v>
      </c>
      <c r="T145" s="150" t="s">
        <v>461</v>
      </c>
    </row>
    <row r="146" spans="1:20" ht="47.25">
      <c r="A146" s="62" t="s">
        <v>449</v>
      </c>
      <c r="B146" s="64" t="s">
        <v>450</v>
      </c>
      <c r="C146" s="65" t="s">
        <v>451</v>
      </c>
      <c r="D146" s="91">
        <v>7.6</v>
      </c>
      <c r="E146" s="86">
        <v>7.6010000000000009</v>
      </c>
      <c r="F146" s="86" t="s">
        <v>24</v>
      </c>
      <c r="G146" s="87" t="str">
        <f t="shared" si="247"/>
        <v>нд</v>
      </c>
      <c r="H146" s="87" t="str">
        <f t="shared" si="247"/>
        <v>нд</v>
      </c>
      <c r="I146" s="104" t="s">
        <v>24</v>
      </c>
      <c r="J146" s="104" t="s">
        <v>24</v>
      </c>
      <c r="K146" s="110" t="s">
        <v>24</v>
      </c>
      <c r="L146" s="110" t="s">
        <v>24</v>
      </c>
      <c r="M146" s="110" t="s">
        <v>24</v>
      </c>
      <c r="N146" s="110" t="s">
        <v>24</v>
      </c>
      <c r="O146" s="110" t="s">
        <v>24</v>
      </c>
      <c r="P146" s="128" t="s">
        <v>24</v>
      </c>
      <c r="Q146" s="133" t="s">
        <v>24</v>
      </c>
      <c r="R146" s="134" t="str">
        <f t="shared" si="246"/>
        <v>нд</v>
      </c>
      <c r="S146" s="135" t="str">
        <f t="shared" si="222"/>
        <v>нд</v>
      </c>
      <c r="T146" s="150"/>
    </row>
    <row r="147" spans="1:20" ht="47.25">
      <c r="A147" s="30" t="s">
        <v>303</v>
      </c>
      <c r="B147" s="31" t="s">
        <v>304</v>
      </c>
      <c r="C147" s="32" t="s">
        <v>23</v>
      </c>
      <c r="D147" s="85" t="str">
        <f t="shared" ref="D147:E147" si="248">IF(NOT(SUM(D148)=0),SUM(D148),"нд")</f>
        <v>нд</v>
      </c>
      <c r="E147" s="85" t="str">
        <f t="shared" si="248"/>
        <v>нд</v>
      </c>
      <c r="F147" s="85" t="str">
        <f t="shared" ref="F147" si="249">IF(NOT(SUM(F148)=0),SUM(F148),"нд")</f>
        <v>нд</v>
      </c>
      <c r="G147" s="85" t="str">
        <f t="shared" ref="G147:R147" si="250">IF(NOT(SUM(G148)=0),SUM(G148),"нд")</f>
        <v>нд</v>
      </c>
      <c r="H147" s="85" t="str">
        <f t="shared" si="250"/>
        <v>нд</v>
      </c>
      <c r="I147" s="85" t="str">
        <f t="shared" si="250"/>
        <v>нд</v>
      </c>
      <c r="J147" s="85" t="str">
        <f t="shared" si="250"/>
        <v>нд</v>
      </c>
      <c r="K147" s="85" t="str">
        <f t="shared" si="250"/>
        <v>нд</v>
      </c>
      <c r="L147" s="85" t="str">
        <f t="shared" si="250"/>
        <v>нд</v>
      </c>
      <c r="M147" s="85" t="str">
        <f t="shared" si="250"/>
        <v>нд</v>
      </c>
      <c r="N147" s="85" t="str">
        <f t="shared" si="250"/>
        <v>нд</v>
      </c>
      <c r="O147" s="85" t="str">
        <f t="shared" si="250"/>
        <v>нд</v>
      </c>
      <c r="P147" s="120" t="str">
        <f t="shared" si="250"/>
        <v>нд</v>
      </c>
      <c r="Q147" s="85" t="str">
        <f t="shared" si="250"/>
        <v>нд</v>
      </c>
      <c r="R147" s="85" t="str">
        <f t="shared" si="250"/>
        <v>нд</v>
      </c>
      <c r="S147" s="142" t="str">
        <f t="shared" si="222"/>
        <v>нд</v>
      </c>
      <c r="T147" s="131"/>
    </row>
    <row r="148" spans="1:20">
      <c r="A148" s="21" t="s">
        <v>24</v>
      </c>
      <c r="B148" s="21" t="s">
        <v>24</v>
      </c>
      <c r="C148" s="21" t="s">
        <v>24</v>
      </c>
      <c r="D148" s="88" t="s">
        <v>24</v>
      </c>
      <c r="E148" s="88" t="s">
        <v>24</v>
      </c>
      <c r="F148" s="88" t="s">
        <v>24</v>
      </c>
      <c r="G148" s="87" t="str">
        <f t="shared" si="247"/>
        <v>нд</v>
      </c>
      <c r="H148" s="87" t="str">
        <f t="shared" si="247"/>
        <v>нд</v>
      </c>
      <c r="I148" s="88" t="s">
        <v>24</v>
      </c>
      <c r="J148" s="88" t="s">
        <v>24</v>
      </c>
      <c r="K148" s="88" t="s">
        <v>24</v>
      </c>
      <c r="L148" s="88" t="s">
        <v>24</v>
      </c>
      <c r="M148" s="88" t="s">
        <v>24</v>
      </c>
      <c r="N148" s="88" t="s">
        <v>24</v>
      </c>
      <c r="O148" s="88" t="s">
        <v>24</v>
      </c>
      <c r="P148" s="121" t="s">
        <v>24</v>
      </c>
      <c r="Q148" s="133" t="str">
        <f t="shared" si="245"/>
        <v>нд</v>
      </c>
      <c r="R148" s="134" t="str">
        <f t="shared" si="246"/>
        <v>нд</v>
      </c>
      <c r="S148" s="135" t="str">
        <f t="shared" ref="S148:S211" si="251">IF(AND(NOT(SUM(R148)=0),NOT(SUM(G148)=0)),ROUND(SUM(R148)/SUM(G148)*100,2),"нд")</f>
        <v>нд</v>
      </c>
      <c r="T148" s="131"/>
    </row>
    <row r="149" spans="1:20" ht="47.25">
      <c r="A149" s="27" t="s">
        <v>305</v>
      </c>
      <c r="B149" s="28" t="s">
        <v>306</v>
      </c>
      <c r="C149" s="29" t="s">
        <v>23</v>
      </c>
      <c r="D149" s="84">
        <f t="shared" ref="D149" si="252">IF(NOT(SUM(D150,D152,D154,D156,D158,D160,D163,D165)=0),SUM(D150,D152,D154,D156,D158,D160,D163,D165),"нд")</f>
        <v>8.4659999999999993</v>
      </c>
      <c r="E149" s="84" t="s">
        <v>24</v>
      </c>
      <c r="F149" s="84">
        <f t="shared" ref="F149:G149" si="253">IF(NOT(SUM(F150,F152,F154,F156,F158,F160,F163,F165)=0),SUM(F150,F152,F154,F156,F158,F160,F163,F165),"нд")</f>
        <v>8.4659999999999993</v>
      </c>
      <c r="G149" s="84">
        <f t="shared" si="253"/>
        <v>8.4659999999999993</v>
      </c>
      <c r="H149" s="84" t="str">
        <f t="shared" ref="H149" si="254">IF(NOT(SUM(H150,H152,H154,H156,H158,H160,H163,H165)=0),SUM(H150,H152,H154,H156,H158,H160,H163,H165),"нд")</f>
        <v>нд</v>
      </c>
      <c r="I149" s="84" t="str">
        <f t="shared" ref="I149:M149" si="255">IF(NOT(SUM(I150,I152,I154,I156,I158,I160,I163,I165)=0),SUM(I150,I152,I154,I156,I158,I160,I163,I165),"нд")</f>
        <v>нд</v>
      </c>
      <c r="J149" s="84" t="str">
        <f t="shared" si="255"/>
        <v>нд</v>
      </c>
      <c r="K149" s="84" t="str">
        <f t="shared" si="255"/>
        <v>нд</v>
      </c>
      <c r="L149" s="84" t="str">
        <f t="shared" si="255"/>
        <v>нд</v>
      </c>
      <c r="M149" s="84" t="str">
        <f t="shared" si="255"/>
        <v>нд</v>
      </c>
      <c r="N149" s="84" t="str">
        <f t="shared" ref="N149:O149" si="256">IF(NOT(SUM(N150,N152,N154,N156,N158,N160,N163,N165)=0),SUM(N150,N152,N154,N156,N158,N160,N163,N165),"нд")</f>
        <v>нд</v>
      </c>
      <c r="O149" s="84">
        <f t="shared" si="256"/>
        <v>8.4659999999999993</v>
      </c>
      <c r="P149" s="119" t="str">
        <f t="shared" ref="P149:R149" si="257">IF(NOT(SUM(P150,P152,P154,P156,P158,P160,P163,P165)=0),SUM(P150,P152,P154,P156,P158,P160,P163,P165),"нд")</f>
        <v>нд</v>
      </c>
      <c r="Q149" s="84">
        <f t="shared" si="257"/>
        <v>8.4659999999999993</v>
      </c>
      <c r="R149" s="84">
        <f t="shared" si="257"/>
        <v>-8.4659999999999993</v>
      </c>
      <c r="S149" s="136">
        <f t="shared" si="251"/>
        <v>-100</v>
      </c>
      <c r="T149" s="131"/>
    </row>
    <row r="150" spans="1:20" ht="47.25">
      <c r="A150" s="30" t="s">
        <v>307</v>
      </c>
      <c r="B150" s="31" t="s">
        <v>308</v>
      </c>
      <c r="C150" s="32" t="s">
        <v>23</v>
      </c>
      <c r="D150" s="85" t="str">
        <f t="shared" ref="D150:E150" si="258">IF(NOT(SUM(D151)=0),SUM(D151),"нд")</f>
        <v>нд</v>
      </c>
      <c r="E150" s="85" t="str">
        <f t="shared" si="258"/>
        <v>нд</v>
      </c>
      <c r="F150" s="85" t="str">
        <f t="shared" ref="F150:H150" si="259">IF(NOT(SUM(F151)=0),SUM(F151),"нд")</f>
        <v>нд</v>
      </c>
      <c r="G150" s="85" t="str">
        <f t="shared" si="259"/>
        <v>нд</v>
      </c>
      <c r="H150" s="85" t="str">
        <f t="shared" si="259"/>
        <v>нд</v>
      </c>
      <c r="I150" s="85" t="str">
        <f t="shared" ref="I150:R150" si="260">IF(NOT(SUM(I151)=0),SUM(I151),"нд")</f>
        <v>нд</v>
      </c>
      <c r="J150" s="85" t="str">
        <f t="shared" si="260"/>
        <v>нд</v>
      </c>
      <c r="K150" s="85" t="str">
        <f t="shared" si="260"/>
        <v>нд</v>
      </c>
      <c r="L150" s="85" t="str">
        <f t="shared" si="260"/>
        <v>нд</v>
      </c>
      <c r="M150" s="85" t="str">
        <f t="shared" si="260"/>
        <v>нд</v>
      </c>
      <c r="N150" s="85" t="str">
        <f t="shared" si="260"/>
        <v>нд</v>
      </c>
      <c r="O150" s="85" t="str">
        <f t="shared" si="260"/>
        <v>нд</v>
      </c>
      <c r="P150" s="120" t="str">
        <f t="shared" si="260"/>
        <v>нд</v>
      </c>
      <c r="Q150" s="85" t="str">
        <f t="shared" si="260"/>
        <v>нд</v>
      </c>
      <c r="R150" s="85" t="str">
        <f t="shared" si="260"/>
        <v>нд</v>
      </c>
      <c r="S150" s="142" t="str">
        <f t="shared" si="251"/>
        <v>нд</v>
      </c>
      <c r="T150" s="131"/>
    </row>
    <row r="151" spans="1:20">
      <c r="A151" s="21" t="s">
        <v>24</v>
      </c>
      <c r="B151" s="21" t="s">
        <v>24</v>
      </c>
      <c r="C151" s="21" t="s">
        <v>24</v>
      </c>
      <c r="D151" s="88" t="s">
        <v>24</v>
      </c>
      <c r="E151" s="88" t="s">
        <v>24</v>
      </c>
      <c r="F151" s="88" t="s">
        <v>24</v>
      </c>
      <c r="G151" s="87" t="str">
        <f t="shared" si="247"/>
        <v>нд</v>
      </c>
      <c r="H151" s="87" t="str">
        <f t="shared" si="247"/>
        <v>нд</v>
      </c>
      <c r="I151" s="88" t="s">
        <v>24</v>
      </c>
      <c r="J151" s="88" t="s">
        <v>24</v>
      </c>
      <c r="K151" s="88" t="s">
        <v>24</v>
      </c>
      <c r="L151" s="88" t="s">
        <v>24</v>
      </c>
      <c r="M151" s="88" t="s">
        <v>24</v>
      </c>
      <c r="N151" s="88" t="s">
        <v>24</v>
      </c>
      <c r="O151" s="88" t="s">
        <v>24</v>
      </c>
      <c r="P151" s="121" t="s">
        <v>24</v>
      </c>
      <c r="Q151" s="133" t="str">
        <f t="shared" ref="Q151" si="261">IF(NOT(OR(F151="нд",H151="нд")),F151-H151,F151)</f>
        <v>нд</v>
      </c>
      <c r="R151" s="134" t="str">
        <f t="shared" ref="R151" si="262">IF(SUM(H151)-SUM(G151)=0,"нд",SUM(H151)-SUM(G151))</f>
        <v>нд</v>
      </c>
      <c r="S151" s="135" t="str">
        <f t="shared" si="251"/>
        <v>нд</v>
      </c>
      <c r="T151" s="131"/>
    </row>
    <row r="152" spans="1:20" ht="31.5">
      <c r="A152" s="30" t="s">
        <v>309</v>
      </c>
      <c r="B152" s="31" t="s">
        <v>310</v>
      </c>
      <c r="C152" s="32" t="s">
        <v>23</v>
      </c>
      <c r="D152" s="85" t="str">
        <f t="shared" ref="D152:E152" si="263">IF(NOT(SUM(D153)=0),SUM(D153),"нд")</f>
        <v>нд</v>
      </c>
      <c r="E152" s="85" t="str">
        <f t="shared" si="263"/>
        <v>нд</v>
      </c>
      <c r="F152" s="85" t="str">
        <f t="shared" ref="F152" si="264">IF(NOT(SUM(F153)=0),SUM(F153),"нд")</f>
        <v>нд</v>
      </c>
      <c r="G152" s="85" t="str">
        <f t="shared" ref="G152:R152" si="265">IF(NOT(SUM(G153)=0),SUM(G153),"нд")</f>
        <v>нд</v>
      </c>
      <c r="H152" s="85" t="str">
        <f t="shared" si="265"/>
        <v>нд</v>
      </c>
      <c r="I152" s="85" t="str">
        <f t="shared" si="265"/>
        <v>нд</v>
      </c>
      <c r="J152" s="85" t="str">
        <f t="shared" si="265"/>
        <v>нд</v>
      </c>
      <c r="K152" s="85" t="str">
        <f t="shared" si="265"/>
        <v>нд</v>
      </c>
      <c r="L152" s="85" t="str">
        <f t="shared" si="265"/>
        <v>нд</v>
      </c>
      <c r="M152" s="85" t="str">
        <f t="shared" si="265"/>
        <v>нд</v>
      </c>
      <c r="N152" s="85" t="str">
        <f t="shared" si="265"/>
        <v>нд</v>
      </c>
      <c r="O152" s="85" t="str">
        <f t="shared" si="265"/>
        <v>нд</v>
      </c>
      <c r="P152" s="120" t="str">
        <f t="shared" si="265"/>
        <v>нд</v>
      </c>
      <c r="Q152" s="85" t="str">
        <f t="shared" si="265"/>
        <v>нд</v>
      </c>
      <c r="R152" s="85" t="str">
        <f t="shared" si="265"/>
        <v>нд</v>
      </c>
      <c r="S152" s="142" t="str">
        <f t="shared" si="251"/>
        <v>нд</v>
      </c>
      <c r="T152" s="131"/>
    </row>
    <row r="153" spans="1:20">
      <c r="A153" s="21" t="s">
        <v>24</v>
      </c>
      <c r="B153" s="21" t="s">
        <v>24</v>
      </c>
      <c r="C153" s="21" t="s">
        <v>24</v>
      </c>
      <c r="D153" s="88" t="s">
        <v>24</v>
      </c>
      <c r="E153" s="88" t="s">
        <v>24</v>
      </c>
      <c r="F153" s="88" t="s">
        <v>24</v>
      </c>
      <c r="G153" s="87" t="str">
        <f t="shared" si="247"/>
        <v>нд</v>
      </c>
      <c r="H153" s="87" t="str">
        <f t="shared" si="247"/>
        <v>нд</v>
      </c>
      <c r="I153" s="88" t="s">
        <v>24</v>
      </c>
      <c r="J153" s="88" t="s">
        <v>24</v>
      </c>
      <c r="K153" s="88" t="s">
        <v>24</v>
      </c>
      <c r="L153" s="88" t="s">
        <v>24</v>
      </c>
      <c r="M153" s="88" t="s">
        <v>24</v>
      </c>
      <c r="N153" s="88" t="s">
        <v>24</v>
      </c>
      <c r="O153" s="88" t="s">
        <v>24</v>
      </c>
      <c r="P153" s="121" t="s">
        <v>24</v>
      </c>
      <c r="Q153" s="133" t="str">
        <f t="shared" ref="Q153" si="266">IF(NOT(OR(F153="нд",H153="нд")),F153-H153,F153)</f>
        <v>нд</v>
      </c>
      <c r="R153" s="134" t="str">
        <f t="shared" ref="R153" si="267">IF(SUM(H153)-SUM(G153)=0,"нд",SUM(H153)-SUM(G153))</f>
        <v>нд</v>
      </c>
      <c r="S153" s="135" t="str">
        <f t="shared" si="251"/>
        <v>нд</v>
      </c>
      <c r="T153" s="131"/>
    </row>
    <row r="154" spans="1:20" ht="31.5">
      <c r="A154" s="30" t="s">
        <v>311</v>
      </c>
      <c r="B154" s="31" t="s">
        <v>312</v>
      </c>
      <c r="C154" s="32" t="s">
        <v>23</v>
      </c>
      <c r="D154" s="85" t="str">
        <f t="shared" ref="D154:E154" si="268">IF(NOT(SUM(D155)=0),SUM(D155),"нд")</f>
        <v>нд</v>
      </c>
      <c r="E154" s="85" t="str">
        <f t="shared" si="268"/>
        <v>нд</v>
      </c>
      <c r="F154" s="85" t="str">
        <f t="shared" ref="F154" si="269">IF(NOT(SUM(F155)=0),SUM(F155),"нд")</f>
        <v>нд</v>
      </c>
      <c r="G154" s="85" t="str">
        <f t="shared" ref="G154:R154" si="270">IF(NOT(SUM(G155)=0),SUM(G155),"нд")</f>
        <v>нд</v>
      </c>
      <c r="H154" s="85" t="str">
        <f t="shared" si="270"/>
        <v>нд</v>
      </c>
      <c r="I154" s="85" t="str">
        <f t="shared" si="270"/>
        <v>нд</v>
      </c>
      <c r="J154" s="85" t="str">
        <f t="shared" si="270"/>
        <v>нд</v>
      </c>
      <c r="K154" s="85" t="str">
        <f t="shared" si="270"/>
        <v>нд</v>
      </c>
      <c r="L154" s="85" t="str">
        <f t="shared" si="270"/>
        <v>нд</v>
      </c>
      <c r="M154" s="85" t="str">
        <f t="shared" si="270"/>
        <v>нд</v>
      </c>
      <c r="N154" s="85" t="str">
        <f t="shared" si="270"/>
        <v>нд</v>
      </c>
      <c r="O154" s="85" t="str">
        <f t="shared" si="270"/>
        <v>нд</v>
      </c>
      <c r="P154" s="120" t="str">
        <f t="shared" si="270"/>
        <v>нд</v>
      </c>
      <c r="Q154" s="85" t="str">
        <f t="shared" si="270"/>
        <v>нд</v>
      </c>
      <c r="R154" s="85" t="str">
        <f t="shared" si="270"/>
        <v>нд</v>
      </c>
      <c r="S154" s="142" t="str">
        <f t="shared" si="251"/>
        <v>нд</v>
      </c>
      <c r="T154" s="131"/>
    </row>
    <row r="155" spans="1:20">
      <c r="A155" s="21" t="s">
        <v>24</v>
      </c>
      <c r="B155" s="21" t="s">
        <v>24</v>
      </c>
      <c r="C155" s="21" t="s">
        <v>24</v>
      </c>
      <c r="D155" s="88" t="s">
        <v>24</v>
      </c>
      <c r="E155" s="88" t="s">
        <v>24</v>
      </c>
      <c r="F155" s="88" t="s">
        <v>24</v>
      </c>
      <c r="G155" s="87" t="str">
        <f t="shared" si="247"/>
        <v>нд</v>
      </c>
      <c r="H155" s="87" t="str">
        <f t="shared" si="247"/>
        <v>нд</v>
      </c>
      <c r="I155" s="88" t="s">
        <v>24</v>
      </c>
      <c r="J155" s="88" t="s">
        <v>24</v>
      </c>
      <c r="K155" s="88" t="s">
        <v>24</v>
      </c>
      <c r="L155" s="88" t="s">
        <v>24</v>
      </c>
      <c r="M155" s="88" t="s">
        <v>24</v>
      </c>
      <c r="N155" s="88" t="s">
        <v>24</v>
      </c>
      <c r="O155" s="88" t="s">
        <v>24</v>
      </c>
      <c r="P155" s="121" t="s">
        <v>24</v>
      </c>
      <c r="Q155" s="133" t="str">
        <f t="shared" ref="Q155" si="271">IF(NOT(OR(F155="нд",H155="нд")),F155-H155,F155)</f>
        <v>нд</v>
      </c>
      <c r="R155" s="134" t="str">
        <f t="shared" ref="R155" si="272">IF(SUM(H155)-SUM(G155)=0,"нд",SUM(H155)-SUM(G155))</f>
        <v>нд</v>
      </c>
      <c r="S155" s="135" t="str">
        <f t="shared" si="251"/>
        <v>нд</v>
      </c>
      <c r="T155" s="131"/>
    </row>
    <row r="156" spans="1:20" ht="47.25">
      <c r="A156" s="30" t="s">
        <v>313</v>
      </c>
      <c r="B156" s="31" t="s">
        <v>314</v>
      </c>
      <c r="C156" s="32" t="s">
        <v>23</v>
      </c>
      <c r="D156" s="85" t="str">
        <f t="shared" ref="D156:E156" si="273">IF(NOT(SUM(D157)=0),SUM(D157),"нд")</f>
        <v>нд</v>
      </c>
      <c r="E156" s="85" t="str">
        <f t="shared" si="273"/>
        <v>нд</v>
      </c>
      <c r="F156" s="85" t="str">
        <f t="shared" ref="F156" si="274">IF(NOT(SUM(F157)=0),SUM(F157),"нд")</f>
        <v>нд</v>
      </c>
      <c r="G156" s="85" t="str">
        <f t="shared" ref="G156:R156" si="275">IF(NOT(SUM(G157)=0),SUM(G157),"нд")</f>
        <v>нд</v>
      </c>
      <c r="H156" s="85" t="str">
        <f t="shared" si="275"/>
        <v>нд</v>
      </c>
      <c r="I156" s="85" t="str">
        <f t="shared" si="275"/>
        <v>нд</v>
      </c>
      <c r="J156" s="85" t="str">
        <f t="shared" si="275"/>
        <v>нд</v>
      </c>
      <c r="K156" s="85" t="str">
        <f t="shared" si="275"/>
        <v>нд</v>
      </c>
      <c r="L156" s="85" t="str">
        <f t="shared" si="275"/>
        <v>нд</v>
      </c>
      <c r="M156" s="85" t="str">
        <f t="shared" si="275"/>
        <v>нд</v>
      </c>
      <c r="N156" s="85" t="str">
        <f t="shared" si="275"/>
        <v>нд</v>
      </c>
      <c r="O156" s="85" t="str">
        <f t="shared" si="275"/>
        <v>нд</v>
      </c>
      <c r="P156" s="120" t="str">
        <f t="shared" si="275"/>
        <v>нд</v>
      </c>
      <c r="Q156" s="85" t="str">
        <f t="shared" si="275"/>
        <v>нд</v>
      </c>
      <c r="R156" s="85" t="str">
        <f t="shared" si="275"/>
        <v>нд</v>
      </c>
      <c r="S156" s="142" t="str">
        <f t="shared" si="251"/>
        <v>нд</v>
      </c>
      <c r="T156" s="131"/>
    </row>
    <row r="157" spans="1:20">
      <c r="A157" s="21" t="s">
        <v>24</v>
      </c>
      <c r="B157" s="21" t="s">
        <v>24</v>
      </c>
      <c r="C157" s="21" t="s">
        <v>24</v>
      </c>
      <c r="D157" s="88" t="s">
        <v>24</v>
      </c>
      <c r="E157" s="88" t="s">
        <v>24</v>
      </c>
      <c r="F157" s="88" t="s">
        <v>24</v>
      </c>
      <c r="G157" s="87" t="str">
        <f t="shared" si="247"/>
        <v>нд</v>
      </c>
      <c r="H157" s="87" t="str">
        <f t="shared" si="247"/>
        <v>нд</v>
      </c>
      <c r="I157" s="88" t="s">
        <v>24</v>
      </c>
      <c r="J157" s="88" t="s">
        <v>24</v>
      </c>
      <c r="K157" s="88" t="s">
        <v>24</v>
      </c>
      <c r="L157" s="88" t="s">
        <v>24</v>
      </c>
      <c r="M157" s="88" t="s">
        <v>24</v>
      </c>
      <c r="N157" s="88" t="s">
        <v>24</v>
      </c>
      <c r="O157" s="88" t="s">
        <v>24</v>
      </c>
      <c r="P157" s="121" t="s">
        <v>24</v>
      </c>
      <c r="Q157" s="133" t="str">
        <f t="shared" ref="Q157" si="276">IF(NOT(OR(F157="нд",H157="нд")),F157-H157,F157)</f>
        <v>нд</v>
      </c>
      <c r="R157" s="134" t="str">
        <f t="shared" ref="R157:R159" si="277">IF(SUM(H157)-SUM(G157)=0,"нд",SUM(H157)-SUM(G157))</f>
        <v>нд</v>
      </c>
      <c r="S157" s="135" t="str">
        <f t="shared" si="251"/>
        <v>нд</v>
      </c>
      <c r="T157" s="131"/>
    </row>
    <row r="158" spans="1:20" ht="63">
      <c r="A158" s="30" t="s">
        <v>315</v>
      </c>
      <c r="B158" s="31" t="s">
        <v>316</v>
      </c>
      <c r="C158" s="32" t="s">
        <v>23</v>
      </c>
      <c r="D158" s="85" t="str">
        <f t="shared" ref="D158:E158" si="278">IF(NOT(SUM(D159)=0),SUM(D159),"нд")</f>
        <v>нд</v>
      </c>
      <c r="E158" s="85" t="str">
        <f t="shared" si="278"/>
        <v>нд</v>
      </c>
      <c r="F158" s="85" t="str">
        <f t="shared" ref="F158" si="279">IF(NOT(SUM(F159)=0),SUM(F159),"нд")</f>
        <v>нд</v>
      </c>
      <c r="G158" s="85" t="str">
        <f t="shared" ref="G158:R158" si="280">IF(NOT(SUM(G159)=0),SUM(G159),"нд")</f>
        <v>нд</v>
      </c>
      <c r="H158" s="85" t="str">
        <f t="shared" si="280"/>
        <v>нд</v>
      </c>
      <c r="I158" s="85" t="str">
        <f t="shared" si="280"/>
        <v>нд</v>
      </c>
      <c r="J158" s="85" t="str">
        <f t="shared" si="280"/>
        <v>нд</v>
      </c>
      <c r="K158" s="85" t="str">
        <f t="shared" si="280"/>
        <v>нд</v>
      </c>
      <c r="L158" s="85" t="str">
        <f t="shared" si="280"/>
        <v>нд</v>
      </c>
      <c r="M158" s="85" t="str">
        <f t="shared" si="280"/>
        <v>нд</v>
      </c>
      <c r="N158" s="85" t="str">
        <f t="shared" si="280"/>
        <v>нд</v>
      </c>
      <c r="O158" s="85" t="str">
        <f t="shared" si="280"/>
        <v>нд</v>
      </c>
      <c r="P158" s="120" t="str">
        <f t="shared" si="280"/>
        <v>нд</v>
      </c>
      <c r="Q158" s="85" t="str">
        <f t="shared" si="280"/>
        <v>нд</v>
      </c>
      <c r="R158" s="85" t="str">
        <f t="shared" si="280"/>
        <v>нд</v>
      </c>
      <c r="S158" s="142" t="str">
        <f t="shared" si="251"/>
        <v>нд</v>
      </c>
      <c r="T158" s="131"/>
    </row>
    <row r="159" spans="1:20">
      <c r="A159" s="21" t="s">
        <v>24</v>
      </c>
      <c r="B159" s="21" t="s">
        <v>24</v>
      </c>
      <c r="C159" s="21" t="s">
        <v>24</v>
      </c>
      <c r="D159" s="88" t="s">
        <v>24</v>
      </c>
      <c r="E159" s="88" t="s">
        <v>24</v>
      </c>
      <c r="F159" s="88" t="s">
        <v>24</v>
      </c>
      <c r="G159" s="87" t="str">
        <f t="shared" si="247"/>
        <v>нд</v>
      </c>
      <c r="H159" s="87" t="str">
        <f t="shared" si="247"/>
        <v>нд</v>
      </c>
      <c r="I159" s="88" t="s">
        <v>24</v>
      </c>
      <c r="J159" s="88" t="s">
        <v>24</v>
      </c>
      <c r="K159" s="88" t="s">
        <v>24</v>
      </c>
      <c r="L159" s="88" t="s">
        <v>24</v>
      </c>
      <c r="M159" s="88" t="s">
        <v>24</v>
      </c>
      <c r="N159" s="88" t="s">
        <v>24</v>
      </c>
      <c r="O159" s="88" t="s">
        <v>24</v>
      </c>
      <c r="P159" s="121" t="s">
        <v>24</v>
      </c>
      <c r="Q159" s="133" t="str">
        <f t="shared" ref="Q159" si="281">IF(NOT(OR(F159="нд",H159="нд")),F159-H159,F159)</f>
        <v>нд</v>
      </c>
      <c r="R159" s="134" t="str">
        <f t="shared" si="277"/>
        <v>нд</v>
      </c>
      <c r="S159" s="135" t="str">
        <f t="shared" si="251"/>
        <v>нд</v>
      </c>
      <c r="T159" s="131"/>
    </row>
    <row r="160" spans="1:20" ht="63">
      <c r="A160" s="66" t="s">
        <v>317</v>
      </c>
      <c r="B160" s="67" t="s">
        <v>318</v>
      </c>
      <c r="C160" s="68" t="s">
        <v>23</v>
      </c>
      <c r="D160" s="95">
        <f t="shared" ref="D160:E161" si="282">IF(NOT(SUM(D161)=0),SUM(D161),"нд")</f>
        <v>8.4659999999999993</v>
      </c>
      <c r="E160" s="95" t="str">
        <f t="shared" si="282"/>
        <v>нд</v>
      </c>
      <c r="F160" s="95">
        <f t="shared" ref="F160:F161" si="283">IF(NOT(SUM(F161)=0),SUM(F161),"нд")</f>
        <v>8.4659999999999993</v>
      </c>
      <c r="G160" s="85">
        <f t="shared" ref="G160:R161" si="284">IF(NOT(SUM(G161)=0),SUM(G161),"нд")</f>
        <v>8.4659999999999993</v>
      </c>
      <c r="H160" s="85" t="str">
        <f t="shared" si="284"/>
        <v>нд</v>
      </c>
      <c r="I160" s="85" t="str">
        <f t="shared" si="284"/>
        <v>нд</v>
      </c>
      <c r="J160" s="85" t="str">
        <f t="shared" si="284"/>
        <v>нд</v>
      </c>
      <c r="K160" s="85" t="str">
        <f t="shared" si="284"/>
        <v>нд</v>
      </c>
      <c r="L160" s="85" t="str">
        <f t="shared" si="284"/>
        <v>нд</v>
      </c>
      <c r="M160" s="85" t="str">
        <f t="shared" si="284"/>
        <v>нд</v>
      </c>
      <c r="N160" s="85" t="str">
        <f t="shared" si="284"/>
        <v>нд</v>
      </c>
      <c r="O160" s="85">
        <f t="shared" si="284"/>
        <v>8.4659999999999993</v>
      </c>
      <c r="P160" s="120" t="str">
        <f t="shared" si="284"/>
        <v>нд</v>
      </c>
      <c r="Q160" s="95">
        <f t="shared" si="284"/>
        <v>8.4659999999999993</v>
      </c>
      <c r="R160" s="85">
        <f t="shared" si="284"/>
        <v>-8.4659999999999993</v>
      </c>
      <c r="S160" s="142">
        <f t="shared" si="251"/>
        <v>-100</v>
      </c>
      <c r="T160" s="131"/>
    </row>
    <row r="161" spans="1:20">
      <c r="A161" s="40" t="s">
        <v>414</v>
      </c>
      <c r="B161" s="9" t="s">
        <v>29</v>
      </c>
      <c r="C161" s="4" t="s">
        <v>23</v>
      </c>
      <c r="D161" s="90">
        <f t="shared" si="282"/>
        <v>8.4659999999999993</v>
      </c>
      <c r="E161" s="90" t="str">
        <f t="shared" si="282"/>
        <v>нд</v>
      </c>
      <c r="F161" s="90">
        <f t="shared" si="283"/>
        <v>8.4659999999999993</v>
      </c>
      <c r="G161" s="144">
        <f>G162</f>
        <v>8.4659999999999993</v>
      </c>
      <c r="H161" s="144" t="str">
        <f t="shared" ref="H161:P161" si="285">H162</f>
        <v>нд</v>
      </c>
      <c r="I161" s="144" t="str">
        <f t="shared" si="285"/>
        <v>нд</v>
      </c>
      <c r="J161" s="144" t="str">
        <f t="shared" si="285"/>
        <v>нд</v>
      </c>
      <c r="K161" s="144" t="str">
        <f t="shared" si="285"/>
        <v>нд</v>
      </c>
      <c r="L161" s="144" t="str">
        <f t="shared" si="285"/>
        <v>нд</v>
      </c>
      <c r="M161" s="144" t="str">
        <f t="shared" si="285"/>
        <v>нд</v>
      </c>
      <c r="N161" s="144" t="str">
        <f t="shared" si="285"/>
        <v>нд</v>
      </c>
      <c r="O161" s="144">
        <f t="shared" si="285"/>
        <v>8.4659999999999993</v>
      </c>
      <c r="P161" s="144" t="str">
        <f t="shared" si="285"/>
        <v>нд</v>
      </c>
      <c r="Q161" s="90">
        <f t="shared" si="284"/>
        <v>8.4659999999999993</v>
      </c>
      <c r="R161" s="144">
        <f>R162</f>
        <v>-8.4659999999999993</v>
      </c>
      <c r="S161" s="143">
        <f t="shared" si="251"/>
        <v>-100</v>
      </c>
      <c r="T161" s="131"/>
    </row>
    <row r="162" spans="1:20" ht="78.75">
      <c r="A162" s="57" t="s">
        <v>415</v>
      </c>
      <c r="B162" s="58" t="s">
        <v>416</v>
      </c>
      <c r="C162" s="57" t="s">
        <v>452</v>
      </c>
      <c r="D162" s="96">
        <v>8.4659999999999993</v>
      </c>
      <c r="E162" s="96" t="s">
        <v>24</v>
      </c>
      <c r="F162" s="86">
        <v>8.4659999999999993</v>
      </c>
      <c r="G162" s="87">
        <f t="shared" ref="G162:H162" si="286">IF(NOT(SUM(I162,K162,M162,O162)=0),SUM(I162,K162,M162,O162),"нд")</f>
        <v>8.4659999999999993</v>
      </c>
      <c r="H162" s="87" t="str">
        <f t="shared" si="286"/>
        <v>нд</v>
      </c>
      <c r="I162" s="88" t="s">
        <v>24</v>
      </c>
      <c r="J162" s="88" t="s">
        <v>24</v>
      </c>
      <c r="K162" s="88" t="s">
        <v>24</v>
      </c>
      <c r="L162" s="88" t="s">
        <v>24</v>
      </c>
      <c r="M162" s="88" t="s">
        <v>24</v>
      </c>
      <c r="N162" s="88" t="s">
        <v>24</v>
      </c>
      <c r="O162" s="86">
        <v>8.4659999999999993</v>
      </c>
      <c r="P162" s="121" t="s">
        <v>24</v>
      </c>
      <c r="Q162" s="151">
        <f t="shared" ref="Q162" si="287">IF(NOT(OR(F162="нд",H162="нд")),F162-H162,F162)</f>
        <v>8.4659999999999993</v>
      </c>
      <c r="R162" s="134">
        <f t="shared" ref="R162:R166" si="288">IF(SUM(H162)-SUM(G162)=0,"нд",SUM(H162)-SUM(G162))</f>
        <v>-8.4659999999999993</v>
      </c>
      <c r="S162" s="135">
        <f t="shared" si="251"/>
        <v>-100</v>
      </c>
      <c r="T162" s="150" t="s">
        <v>460</v>
      </c>
    </row>
    <row r="163" spans="1:20" ht="47.25">
      <c r="A163" s="30" t="s">
        <v>319</v>
      </c>
      <c r="B163" s="31" t="s">
        <v>320</v>
      </c>
      <c r="C163" s="32" t="s">
        <v>23</v>
      </c>
      <c r="D163" s="85" t="str">
        <f t="shared" ref="D163:E163" si="289">IF(NOT(SUM(D164)=0),SUM(D164),"нд")</f>
        <v>нд</v>
      </c>
      <c r="E163" s="85" t="str">
        <f t="shared" si="289"/>
        <v>нд</v>
      </c>
      <c r="F163" s="85" t="str">
        <f t="shared" ref="F163" si="290">IF(NOT(SUM(F164)=0),SUM(F164),"нд")</f>
        <v>нд</v>
      </c>
      <c r="G163" s="85" t="str">
        <f t="shared" ref="G163:R163" si="291">IF(NOT(SUM(G164)=0),SUM(G164),"нд")</f>
        <v>нд</v>
      </c>
      <c r="H163" s="85" t="str">
        <f t="shared" si="291"/>
        <v>нд</v>
      </c>
      <c r="I163" s="85" t="str">
        <f t="shared" si="291"/>
        <v>нд</v>
      </c>
      <c r="J163" s="85" t="str">
        <f t="shared" si="291"/>
        <v>нд</v>
      </c>
      <c r="K163" s="85" t="str">
        <f t="shared" si="291"/>
        <v>нд</v>
      </c>
      <c r="L163" s="85" t="str">
        <f t="shared" si="291"/>
        <v>нд</v>
      </c>
      <c r="M163" s="85" t="str">
        <f t="shared" si="291"/>
        <v>нд</v>
      </c>
      <c r="N163" s="85" t="str">
        <f t="shared" si="291"/>
        <v>нд</v>
      </c>
      <c r="O163" s="85" t="str">
        <f t="shared" si="291"/>
        <v>нд</v>
      </c>
      <c r="P163" s="120" t="str">
        <f t="shared" si="291"/>
        <v>нд</v>
      </c>
      <c r="Q163" s="85" t="str">
        <f t="shared" si="291"/>
        <v>нд</v>
      </c>
      <c r="R163" s="85" t="str">
        <f t="shared" si="291"/>
        <v>нд</v>
      </c>
      <c r="S163" s="142" t="str">
        <f t="shared" si="251"/>
        <v>нд</v>
      </c>
      <c r="T163" s="131"/>
    </row>
    <row r="164" spans="1:20">
      <c r="A164" s="21" t="s">
        <v>24</v>
      </c>
      <c r="B164" s="21" t="s">
        <v>24</v>
      </c>
      <c r="C164" s="21" t="s">
        <v>24</v>
      </c>
      <c r="D164" s="88" t="s">
        <v>24</v>
      </c>
      <c r="E164" s="88" t="s">
        <v>24</v>
      </c>
      <c r="F164" s="88" t="s">
        <v>24</v>
      </c>
      <c r="G164" s="87" t="str">
        <f t="shared" ref="G164:H164" si="292">IF(NOT(SUM(I164,K164,M164,O164)=0),SUM(I164,K164,M164,O164),"нд")</f>
        <v>нд</v>
      </c>
      <c r="H164" s="87" t="str">
        <f t="shared" si="292"/>
        <v>нд</v>
      </c>
      <c r="I164" s="88" t="s">
        <v>24</v>
      </c>
      <c r="J164" s="88" t="s">
        <v>24</v>
      </c>
      <c r="K164" s="88" t="s">
        <v>24</v>
      </c>
      <c r="L164" s="88" t="s">
        <v>24</v>
      </c>
      <c r="M164" s="88" t="s">
        <v>24</v>
      </c>
      <c r="N164" s="88" t="s">
        <v>24</v>
      </c>
      <c r="O164" s="88" t="s">
        <v>24</v>
      </c>
      <c r="P164" s="121" t="s">
        <v>24</v>
      </c>
      <c r="Q164" s="133" t="str">
        <f t="shared" ref="Q164:Q166" si="293">IF(NOT(OR(F164="нд",H164="нд")),F164-H164,F164)</f>
        <v>нд</v>
      </c>
      <c r="R164" s="134" t="str">
        <f t="shared" si="288"/>
        <v>нд</v>
      </c>
      <c r="S164" s="135" t="str">
        <f t="shared" si="251"/>
        <v>нд</v>
      </c>
      <c r="T164" s="131"/>
    </row>
    <row r="165" spans="1:20" ht="63">
      <c r="A165" s="30" t="s">
        <v>321</v>
      </c>
      <c r="B165" s="31" t="s">
        <v>322</v>
      </c>
      <c r="C165" s="32" t="s">
        <v>23</v>
      </c>
      <c r="D165" s="85" t="str">
        <f t="shared" ref="D165:E165" si="294">IF(NOT(SUM(D166)=0),SUM(D166),"нд")</f>
        <v>нд</v>
      </c>
      <c r="E165" s="85" t="str">
        <f t="shared" si="294"/>
        <v>нд</v>
      </c>
      <c r="F165" s="85" t="str">
        <f t="shared" ref="F165" si="295">IF(NOT(SUM(F166)=0),SUM(F166),"нд")</f>
        <v>нд</v>
      </c>
      <c r="G165" s="85" t="str">
        <f t="shared" ref="G165:R165" si="296">IF(NOT(SUM(G166)=0),SUM(G166),"нд")</f>
        <v>нд</v>
      </c>
      <c r="H165" s="85" t="str">
        <f t="shared" si="296"/>
        <v>нд</v>
      </c>
      <c r="I165" s="85" t="str">
        <f t="shared" si="296"/>
        <v>нд</v>
      </c>
      <c r="J165" s="85" t="str">
        <f t="shared" si="296"/>
        <v>нд</v>
      </c>
      <c r="K165" s="85" t="str">
        <f t="shared" si="296"/>
        <v>нд</v>
      </c>
      <c r="L165" s="85" t="str">
        <f t="shared" si="296"/>
        <v>нд</v>
      </c>
      <c r="M165" s="85" t="str">
        <f t="shared" si="296"/>
        <v>нд</v>
      </c>
      <c r="N165" s="85" t="str">
        <f t="shared" si="296"/>
        <v>нд</v>
      </c>
      <c r="O165" s="85" t="str">
        <f t="shared" si="296"/>
        <v>нд</v>
      </c>
      <c r="P165" s="120" t="str">
        <f t="shared" si="296"/>
        <v>нд</v>
      </c>
      <c r="Q165" s="85" t="str">
        <f t="shared" si="296"/>
        <v>нд</v>
      </c>
      <c r="R165" s="85" t="str">
        <f t="shared" si="296"/>
        <v>нд</v>
      </c>
      <c r="S165" s="142" t="str">
        <f t="shared" si="251"/>
        <v>нд</v>
      </c>
      <c r="T165" s="131"/>
    </row>
    <row r="166" spans="1:20">
      <c r="A166" s="21" t="s">
        <v>24</v>
      </c>
      <c r="B166" s="21" t="s">
        <v>24</v>
      </c>
      <c r="C166" s="21" t="s">
        <v>24</v>
      </c>
      <c r="D166" s="88" t="s">
        <v>24</v>
      </c>
      <c r="E166" s="88" t="s">
        <v>24</v>
      </c>
      <c r="F166" s="88" t="s">
        <v>24</v>
      </c>
      <c r="G166" s="87" t="str">
        <f t="shared" ref="G166:H166" si="297">IF(NOT(SUM(I166,K166,M166,O166)=0),SUM(I166,K166,M166,O166),"нд")</f>
        <v>нд</v>
      </c>
      <c r="H166" s="87" t="str">
        <f t="shared" si="297"/>
        <v>нд</v>
      </c>
      <c r="I166" s="88" t="s">
        <v>24</v>
      </c>
      <c r="J166" s="88" t="s">
        <v>24</v>
      </c>
      <c r="K166" s="88" t="s">
        <v>24</v>
      </c>
      <c r="L166" s="88" t="s">
        <v>24</v>
      </c>
      <c r="M166" s="88" t="s">
        <v>24</v>
      </c>
      <c r="N166" s="88" t="s">
        <v>24</v>
      </c>
      <c r="O166" s="88" t="s">
        <v>24</v>
      </c>
      <c r="P166" s="121" t="s">
        <v>24</v>
      </c>
      <c r="Q166" s="133" t="str">
        <f t="shared" si="293"/>
        <v>нд</v>
      </c>
      <c r="R166" s="134" t="str">
        <f t="shared" si="288"/>
        <v>нд</v>
      </c>
      <c r="S166" s="135" t="str">
        <f t="shared" si="251"/>
        <v>нд</v>
      </c>
      <c r="T166" s="131"/>
    </row>
    <row r="167" spans="1:20" ht="63">
      <c r="A167" s="27" t="s">
        <v>323</v>
      </c>
      <c r="B167" s="28" t="s">
        <v>324</v>
      </c>
      <c r="C167" s="29" t="s">
        <v>23</v>
      </c>
      <c r="D167" s="84">
        <f t="shared" ref="D167:E167" si="298">IF(NOT(SUM(D168,D170)=0),SUM(D168,D170),"нд")</f>
        <v>5.1790000000000003</v>
      </c>
      <c r="E167" s="84">
        <f t="shared" si="298"/>
        <v>5.0410000000000004</v>
      </c>
      <c r="F167" s="84" t="str">
        <f t="shared" ref="F167:G167" si="299">IF(NOT(SUM(F168,F170)=0),SUM(F168,F170),"нд")</f>
        <v>нд</v>
      </c>
      <c r="G167" s="84" t="str">
        <f t="shared" si="299"/>
        <v>нд</v>
      </c>
      <c r="H167" s="84" t="str">
        <f t="shared" ref="H167" si="300">IF(NOT(SUM(H168,H170)=0),SUM(H168,H170),"нд")</f>
        <v>нд</v>
      </c>
      <c r="I167" s="84" t="str">
        <f t="shared" ref="I167:M167" si="301">IF(NOT(SUM(I168,I170)=0),SUM(I168,I170),"нд")</f>
        <v>нд</v>
      </c>
      <c r="J167" s="84" t="str">
        <f t="shared" si="301"/>
        <v>нд</v>
      </c>
      <c r="K167" s="84" t="str">
        <f t="shared" si="301"/>
        <v>нд</v>
      </c>
      <c r="L167" s="84" t="str">
        <f t="shared" si="301"/>
        <v>нд</v>
      </c>
      <c r="M167" s="84" t="str">
        <f t="shared" si="301"/>
        <v>нд</v>
      </c>
      <c r="N167" s="84" t="str">
        <f t="shared" ref="N167:O167" si="302">IF(NOT(SUM(N168,N170)=0),SUM(N168,N170),"нд")</f>
        <v>нд</v>
      </c>
      <c r="O167" s="84" t="str">
        <f t="shared" si="302"/>
        <v>нд</v>
      </c>
      <c r="P167" s="119" t="str">
        <f t="shared" ref="P167:R167" si="303">IF(NOT(SUM(P168,P170)=0),SUM(P168,P170),"нд")</f>
        <v>нд</v>
      </c>
      <c r="Q167" s="84" t="str">
        <f t="shared" si="303"/>
        <v>нд</v>
      </c>
      <c r="R167" s="84" t="str">
        <f t="shared" si="303"/>
        <v>нд</v>
      </c>
      <c r="S167" s="141" t="str">
        <f t="shared" si="251"/>
        <v>нд</v>
      </c>
      <c r="T167" s="131"/>
    </row>
    <row r="168" spans="1:20" ht="31.5">
      <c r="A168" s="30" t="s">
        <v>325</v>
      </c>
      <c r="B168" s="31" t="s">
        <v>326</v>
      </c>
      <c r="C168" s="32" t="s">
        <v>23</v>
      </c>
      <c r="D168" s="85" t="str">
        <f t="shared" ref="D168:E168" si="304">IF(NOT(SUM(D169)=0),SUM(D169),"нд")</f>
        <v>нд</v>
      </c>
      <c r="E168" s="85" t="str">
        <f t="shared" si="304"/>
        <v>нд</v>
      </c>
      <c r="F168" s="85" t="str">
        <f t="shared" ref="F168" si="305">IF(NOT(SUM(F169)=0),SUM(F169),"нд")</f>
        <v>нд</v>
      </c>
      <c r="G168" s="85" t="str">
        <f t="shared" ref="G168:R168" si="306">IF(NOT(SUM(G169)=0),SUM(G169),"нд")</f>
        <v>нд</v>
      </c>
      <c r="H168" s="85" t="str">
        <f t="shared" si="306"/>
        <v>нд</v>
      </c>
      <c r="I168" s="85" t="str">
        <f t="shared" si="306"/>
        <v>нд</v>
      </c>
      <c r="J168" s="85" t="str">
        <f t="shared" si="306"/>
        <v>нд</v>
      </c>
      <c r="K168" s="85" t="str">
        <f t="shared" si="306"/>
        <v>нд</v>
      </c>
      <c r="L168" s="85" t="str">
        <f t="shared" si="306"/>
        <v>нд</v>
      </c>
      <c r="M168" s="85" t="str">
        <f t="shared" si="306"/>
        <v>нд</v>
      </c>
      <c r="N168" s="85" t="str">
        <f t="shared" si="306"/>
        <v>нд</v>
      </c>
      <c r="O168" s="85" t="str">
        <f t="shared" si="306"/>
        <v>нд</v>
      </c>
      <c r="P168" s="120" t="str">
        <f t="shared" si="306"/>
        <v>нд</v>
      </c>
      <c r="Q168" s="85" t="str">
        <f t="shared" si="306"/>
        <v>нд</v>
      </c>
      <c r="R168" s="85" t="str">
        <f t="shared" si="306"/>
        <v>нд</v>
      </c>
      <c r="S168" s="142" t="str">
        <f t="shared" si="251"/>
        <v>нд</v>
      </c>
      <c r="T168" s="131"/>
    </row>
    <row r="169" spans="1:20">
      <c r="A169" s="21" t="s">
        <v>24</v>
      </c>
      <c r="B169" s="21" t="s">
        <v>24</v>
      </c>
      <c r="C169" s="21" t="s">
        <v>24</v>
      </c>
      <c r="D169" s="88" t="s">
        <v>24</v>
      </c>
      <c r="E169" s="88" t="s">
        <v>24</v>
      </c>
      <c r="F169" s="88" t="s">
        <v>24</v>
      </c>
      <c r="G169" s="87" t="str">
        <f t="shared" ref="G169:H169" si="307">IF(NOT(SUM(I169,K169,M169,O169)=0),SUM(I169,K169,M169,O169),"нд")</f>
        <v>нд</v>
      </c>
      <c r="H169" s="87" t="str">
        <f t="shared" si="307"/>
        <v>нд</v>
      </c>
      <c r="I169" s="88" t="s">
        <v>24</v>
      </c>
      <c r="J169" s="88" t="s">
        <v>24</v>
      </c>
      <c r="K169" s="88" t="s">
        <v>24</v>
      </c>
      <c r="L169" s="88" t="s">
        <v>24</v>
      </c>
      <c r="M169" s="88" t="s">
        <v>24</v>
      </c>
      <c r="N169" s="88" t="s">
        <v>24</v>
      </c>
      <c r="O169" s="88" t="s">
        <v>24</v>
      </c>
      <c r="P169" s="121" t="s">
        <v>24</v>
      </c>
      <c r="Q169" s="133" t="str">
        <f t="shared" ref="Q169" si="308">IF(NOT(OR(F169="нд",H169="нд")),F169-H169,F169)</f>
        <v>нд</v>
      </c>
      <c r="R169" s="134" t="str">
        <f t="shared" ref="R169" si="309">IF(SUM(H169)-SUM(G169)=0,"нд",SUM(H169)-SUM(G169))</f>
        <v>нд</v>
      </c>
      <c r="S169" s="135" t="str">
        <f t="shared" si="251"/>
        <v>нд</v>
      </c>
      <c r="T169" s="131"/>
    </row>
    <row r="170" spans="1:20" ht="47.25">
      <c r="A170" s="66" t="s">
        <v>327</v>
      </c>
      <c r="B170" s="67" t="s">
        <v>328</v>
      </c>
      <c r="C170" s="68" t="s">
        <v>23</v>
      </c>
      <c r="D170" s="95">
        <f t="shared" ref="D170:E170" si="310">IF(NOT(SUM(D171)=0),SUM(D171),"нд")</f>
        <v>5.1790000000000003</v>
      </c>
      <c r="E170" s="95">
        <f t="shared" si="310"/>
        <v>5.0410000000000004</v>
      </c>
      <c r="F170" s="95" t="str">
        <f t="shared" ref="F170" si="311">IF(NOT(SUM(F171)=0),SUM(F171),"нд")</f>
        <v>нд</v>
      </c>
      <c r="G170" s="85" t="str">
        <f t="shared" ref="G170" si="312">IF(NOT(SUM(G172)=0),SUM(G172),"нд")</f>
        <v>нд</v>
      </c>
      <c r="H170" s="85" t="str">
        <f t="shared" ref="H170" si="313">IF(NOT(SUM(H172)=0),SUM(H172),"нд")</f>
        <v>нд</v>
      </c>
      <c r="I170" s="85" t="str">
        <f t="shared" ref="I170:M170" si="314">IF(NOT(SUM(I172)=0),SUM(I172),"нд")</f>
        <v>нд</v>
      </c>
      <c r="J170" s="85" t="str">
        <f t="shared" si="314"/>
        <v>нд</v>
      </c>
      <c r="K170" s="85" t="str">
        <f t="shared" si="314"/>
        <v>нд</v>
      </c>
      <c r="L170" s="85" t="str">
        <f t="shared" si="314"/>
        <v>нд</v>
      </c>
      <c r="M170" s="85" t="str">
        <f t="shared" si="314"/>
        <v>нд</v>
      </c>
      <c r="N170" s="85" t="str">
        <f t="shared" ref="N170:O170" si="315">IF(NOT(SUM(N172)=0),SUM(N172),"нд")</f>
        <v>нд</v>
      </c>
      <c r="O170" s="85" t="str">
        <f t="shared" si="315"/>
        <v>нд</v>
      </c>
      <c r="P170" s="120" t="str">
        <f t="shared" ref="P170:R170" si="316">IF(NOT(SUM(P172)=0),SUM(P172),"нд")</f>
        <v>нд</v>
      </c>
      <c r="Q170" s="85" t="str">
        <f t="shared" si="316"/>
        <v>нд</v>
      </c>
      <c r="R170" s="85" t="str">
        <f t="shared" si="316"/>
        <v>нд</v>
      </c>
      <c r="S170" s="142" t="str">
        <f t="shared" si="251"/>
        <v>нд</v>
      </c>
      <c r="T170" s="131"/>
    </row>
    <row r="171" spans="1:20">
      <c r="A171" s="16" t="s">
        <v>453</v>
      </c>
      <c r="B171" s="19" t="s">
        <v>65</v>
      </c>
      <c r="C171" s="18" t="s">
        <v>23</v>
      </c>
      <c r="D171" s="81">
        <f t="shared" ref="D171:E171" si="317">IF(NOT(SUM(D172)=0),SUM(D172),"нд")</f>
        <v>5.1790000000000003</v>
      </c>
      <c r="E171" s="81">
        <f t="shared" si="317"/>
        <v>5.0410000000000004</v>
      </c>
      <c r="F171" s="81" t="str">
        <f t="shared" ref="F171" si="318">IF(NOT(SUM(F172)=0),SUM(F172),"нд")</f>
        <v>нд</v>
      </c>
      <c r="G171" s="81" t="str">
        <f t="shared" ref="G171:R171" si="319">IF(NOT(SUM(G172)=0),SUM(G172),"нд")</f>
        <v>нд</v>
      </c>
      <c r="H171" s="81" t="str">
        <f t="shared" si="319"/>
        <v>нд</v>
      </c>
      <c r="I171" s="81" t="str">
        <f t="shared" si="319"/>
        <v>нд</v>
      </c>
      <c r="J171" s="81" t="str">
        <f t="shared" si="319"/>
        <v>нд</v>
      </c>
      <c r="K171" s="81" t="str">
        <f t="shared" si="319"/>
        <v>нд</v>
      </c>
      <c r="L171" s="81" t="str">
        <f t="shared" si="319"/>
        <v>нд</v>
      </c>
      <c r="M171" s="81" t="str">
        <f t="shared" si="319"/>
        <v>нд</v>
      </c>
      <c r="N171" s="81" t="str">
        <f t="shared" si="319"/>
        <v>нд</v>
      </c>
      <c r="O171" s="81" t="str">
        <f t="shared" si="319"/>
        <v>нд</v>
      </c>
      <c r="P171" s="116" t="str">
        <f t="shared" si="319"/>
        <v>нд</v>
      </c>
      <c r="Q171" s="81" t="str">
        <f t="shared" si="319"/>
        <v>нд</v>
      </c>
      <c r="R171" s="81" t="str">
        <f t="shared" si="319"/>
        <v>нд</v>
      </c>
      <c r="S171" s="136" t="str">
        <f t="shared" si="251"/>
        <v>нд</v>
      </c>
      <c r="T171" s="131"/>
    </row>
    <row r="172" spans="1:20" ht="126">
      <c r="A172" s="62" t="s">
        <v>454</v>
      </c>
      <c r="B172" s="69" t="s">
        <v>455</v>
      </c>
      <c r="C172" s="70" t="s">
        <v>456</v>
      </c>
      <c r="D172" s="97">
        <v>5.1790000000000003</v>
      </c>
      <c r="E172" s="97">
        <v>5.0410000000000004</v>
      </c>
      <c r="F172" s="91" t="s">
        <v>24</v>
      </c>
      <c r="G172" s="87" t="str">
        <f t="shared" ref="G172:H172" si="320">IF(NOT(SUM(I172,K172,M172,O172)=0),SUM(I172,K172,M172,O172),"нд")</f>
        <v>нд</v>
      </c>
      <c r="H172" s="87" t="str">
        <f t="shared" si="320"/>
        <v>нд</v>
      </c>
      <c r="I172" s="91" t="s">
        <v>24</v>
      </c>
      <c r="J172" s="91" t="s">
        <v>24</v>
      </c>
      <c r="K172" s="91" t="s">
        <v>24</v>
      </c>
      <c r="L172" s="91" t="s">
        <v>24</v>
      </c>
      <c r="M172" s="91" t="s">
        <v>24</v>
      </c>
      <c r="N172" s="91" t="s">
        <v>24</v>
      </c>
      <c r="O172" s="91" t="s">
        <v>24</v>
      </c>
      <c r="P172" s="91" t="s">
        <v>24</v>
      </c>
      <c r="Q172" s="133" t="s">
        <v>24</v>
      </c>
      <c r="R172" s="134" t="str">
        <f t="shared" ref="R172" si="321">IF(SUM(H172)-SUM(G172)=0,"нд",SUM(H172)-SUM(G172))</f>
        <v>нд</v>
      </c>
      <c r="S172" s="135" t="str">
        <f t="shared" si="251"/>
        <v>нд</v>
      </c>
      <c r="T172" s="149"/>
    </row>
    <row r="173" spans="1:20" ht="63">
      <c r="A173" s="24" t="s">
        <v>329</v>
      </c>
      <c r="B173" s="25" t="s">
        <v>330</v>
      </c>
      <c r="C173" s="26" t="s">
        <v>23</v>
      </c>
      <c r="D173" s="83" t="str">
        <f t="shared" ref="D173:E173" si="322">IF(NOT(SUM(D174,D176)=0),SUM(D174,D176),"нд")</f>
        <v>нд</v>
      </c>
      <c r="E173" s="83" t="str">
        <f t="shared" si="322"/>
        <v>нд</v>
      </c>
      <c r="F173" s="83" t="str">
        <f t="shared" ref="F173:G173" si="323">IF(NOT(SUM(F174,F176)=0),SUM(F174,F176),"нд")</f>
        <v>нд</v>
      </c>
      <c r="G173" s="83" t="str">
        <f t="shared" si="323"/>
        <v>нд</v>
      </c>
      <c r="H173" s="83" t="str">
        <f t="shared" ref="H173" si="324">IF(NOT(SUM(H174,H176)=0),SUM(H174,H176),"нд")</f>
        <v>нд</v>
      </c>
      <c r="I173" s="83" t="str">
        <f t="shared" ref="I173:M173" si="325">IF(NOT(SUM(I174,I176)=0),SUM(I174,I176),"нд")</f>
        <v>нд</v>
      </c>
      <c r="J173" s="83" t="str">
        <f t="shared" si="325"/>
        <v>нд</v>
      </c>
      <c r="K173" s="83" t="str">
        <f t="shared" si="325"/>
        <v>нд</v>
      </c>
      <c r="L173" s="83" t="str">
        <f t="shared" si="325"/>
        <v>нд</v>
      </c>
      <c r="M173" s="83" t="str">
        <f t="shared" si="325"/>
        <v>нд</v>
      </c>
      <c r="N173" s="83" t="str">
        <f t="shared" ref="N173:O173" si="326">IF(NOT(SUM(N174,N176)=0),SUM(N174,N176),"нд")</f>
        <v>нд</v>
      </c>
      <c r="O173" s="83" t="str">
        <f t="shared" si="326"/>
        <v>нд</v>
      </c>
      <c r="P173" s="118" t="str">
        <f t="shared" ref="P173:R173" si="327">IF(NOT(SUM(P174,P176)=0),SUM(P174,P176),"нд")</f>
        <v>нд</v>
      </c>
      <c r="Q173" s="83" t="str">
        <f t="shared" si="327"/>
        <v>нд</v>
      </c>
      <c r="R173" s="83" t="str">
        <f t="shared" si="327"/>
        <v>нд</v>
      </c>
      <c r="S173" s="145" t="str">
        <f t="shared" si="251"/>
        <v>нд</v>
      </c>
      <c r="T173" s="131"/>
    </row>
    <row r="174" spans="1:20" ht="63">
      <c r="A174" s="27" t="s">
        <v>331</v>
      </c>
      <c r="B174" s="28" t="s">
        <v>332</v>
      </c>
      <c r="C174" s="29" t="s">
        <v>23</v>
      </c>
      <c r="D174" s="84" t="str">
        <f t="shared" ref="D174:E174" si="328">IF(NOT(SUM(D175)=0),SUM(D175),"нд")</f>
        <v>нд</v>
      </c>
      <c r="E174" s="84" t="str">
        <f t="shared" si="328"/>
        <v>нд</v>
      </c>
      <c r="F174" s="84" t="str">
        <f t="shared" ref="F174" si="329">IF(NOT(SUM(F175)=0),SUM(F175),"нд")</f>
        <v>нд</v>
      </c>
      <c r="G174" s="84" t="str">
        <f t="shared" ref="G174:R174" si="330">IF(NOT(SUM(G175)=0),SUM(G175),"нд")</f>
        <v>нд</v>
      </c>
      <c r="H174" s="84" t="str">
        <f t="shared" si="330"/>
        <v>нд</v>
      </c>
      <c r="I174" s="84" t="str">
        <f t="shared" si="330"/>
        <v>нд</v>
      </c>
      <c r="J174" s="84" t="str">
        <f t="shared" si="330"/>
        <v>нд</v>
      </c>
      <c r="K174" s="84" t="str">
        <f t="shared" si="330"/>
        <v>нд</v>
      </c>
      <c r="L174" s="84" t="str">
        <f t="shared" si="330"/>
        <v>нд</v>
      </c>
      <c r="M174" s="84" t="str">
        <f t="shared" si="330"/>
        <v>нд</v>
      </c>
      <c r="N174" s="84" t="str">
        <f t="shared" si="330"/>
        <v>нд</v>
      </c>
      <c r="O174" s="84" t="str">
        <f t="shared" si="330"/>
        <v>нд</v>
      </c>
      <c r="P174" s="119" t="str">
        <f t="shared" si="330"/>
        <v>нд</v>
      </c>
      <c r="Q174" s="84" t="str">
        <f t="shared" si="330"/>
        <v>нд</v>
      </c>
      <c r="R174" s="84" t="str">
        <f t="shared" si="330"/>
        <v>нд</v>
      </c>
      <c r="S174" s="141" t="str">
        <f t="shared" si="251"/>
        <v>нд</v>
      </c>
      <c r="T174" s="131"/>
    </row>
    <row r="175" spans="1:20">
      <c r="A175" s="21" t="s">
        <v>24</v>
      </c>
      <c r="B175" s="21" t="s">
        <v>24</v>
      </c>
      <c r="C175" s="21" t="s">
        <v>24</v>
      </c>
      <c r="D175" s="88" t="s">
        <v>24</v>
      </c>
      <c r="E175" s="88" t="s">
        <v>24</v>
      </c>
      <c r="F175" s="88" t="s">
        <v>24</v>
      </c>
      <c r="G175" s="87" t="str">
        <f t="shared" ref="G175:H177" si="331">IF(NOT(SUM(I175,K175,M175,O175)=0),SUM(I175,K175,M175,O175),"нд")</f>
        <v>нд</v>
      </c>
      <c r="H175" s="87" t="str">
        <f t="shared" si="331"/>
        <v>нд</v>
      </c>
      <c r="I175" s="88" t="s">
        <v>24</v>
      </c>
      <c r="J175" s="88" t="s">
        <v>24</v>
      </c>
      <c r="K175" s="88" t="s">
        <v>24</v>
      </c>
      <c r="L175" s="88" t="s">
        <v>24</v>
      </c>
      <c r="M175" s="88" t="s">
        <v>24</v>
      </c>
      <c r="N175" s="88" t="s">
        <v>24</v>
      </c>
      <c r="O175" s="88" t="s">
        <v>24</v>
      </c>
      <c r="P175" s="121" t="s">
        <v>24</v>
      </c>
      <c r="Q175" s="133" t="str">
        <f t="shared" ref="Q175" si="332">IF(NOT(OR(F175="нд",H175="нд")),F175-H175,F175)</f>
        <v>нд</v>
      </c>
      <c r="R175" s="134" t="str">
        <f t="shared" ref="R175:R177" si="333">IF(SUM(H175)-SUM(G175)=0,"нд",SUM(H175)-SUM(G175))</f>
        <v>нд</v>
      </c>
      <c r="S175" s="135" t="str">
        <f t="shared" si="251"/>
        <v>нд</v>
      </c>
      <c r="T175" s="131"/>
    </row>
    <row r="176" spans="1:20" ht="63">
      <c r="A176" s="27" t="s">
        <v>333</v>
      </c>
      <c r="B176" s="28" t="s">
        <v>334</v>
      </c>
      <c r="C176" s="29" t="s">
        <v>23</v>
      </c>
      <c r="D176" s="84" t="str">
        <f t="shared" ref="D176:E176" si="334">IF(NOT(SUM(D177)=0),SUM(D177),"нд")</f>
        <v>нд</v>
      </c>
      <c r="E176" s="84" t="str">
        <f t="shared" si="334"/>
        <v>нд</v>
      </c>
      <c r="F176" s="84" t="str">
        <f t="shared" ref="F176" si="335">IF(NOT(SUM(F177)=0),SUM(F177),"нд")</f>
        <v>нд</v>
      </c>
      <c r="G176" s="84" t="str">
        <f t="shared" ref="G176:R176" si="336">IF(NOT(SUM(G177)=0),SUM(G177),"нд")</f>
        <v>нд</v>
      </c>
      <c r="H176" s="84" t="str">
        <f t="shared" si="336"/>
        <v>нд</v>
      </c>
      <c r="I176" s="84" t="str">
        <f t="shared" si="336"/>
        <v>нд</v>
      </c>
      <c r="J176" s="84" t="str">
        <f t="shared" si="336"/>
        <v>нд</v>
      </c>
      <c r="K176" s="84" t="str">
        <f t="shared" si="336"/>
        <v>нд</v>
      </c>
      <c r="L176" s="84" t="str">
        <f t="shared" si="336"/>
        <v>нд</v>
      </c>
      <c r="M176" s="84" t="str">
        <f t="shared" si="336"/>
        <v>нд</v>
      </c>
      <c r="N176" s="84" t="str">
        <f t="shared" si="336"/>
        <v>нд</v>
      </c>
      <c r="O176" s="84" t="str">
        <f t="shared" si="336"/>
        <v>нд</v>
      </c>
      <c r="P176" s="119" t="str">
        <f t="shared" si="336"/>
        <v>нд</v>
      </c>
      <c r="Q176" s="84" t="str">
        <f t="shared" si="336"/>
        <v>нд</v>
      </c>
      <c r="R176" s="84" t="str">
        <f t="shared" si="336"/>
        <v>нд</v>
      </c>
      <c r="S176" s="141" t="str">
        <f t="shared" si="251"/>
        <v>нд</v>
      </c>
      <c r="T176" s="131"/>
    </row>
    <row r="177" spans="1:20">
      <c r="A177" s="21" t="s">
        <v>24</v>
      </c>
      <c r="B177" s="21" t="s">
        <v>24</v>
      </c>
      <c r="C177" s="21" t="s">
        <v>24</v>
      </c>
      <c r="D177" s="88" t="s">
        <v>24</v>
      </c>
      <c r="E177" s="88" t="s">
        <v>24</v>
      </c>
      <c r="F177" s="88" t="s">
        <v>24</v>
      </c>
      <c r="G177" s="87" t="str">
        <f t="shared" si="331"/>
        <v>нд</v>
      </c>
      <c r="H177" s="87" t="str">
        <f t="shared" si="331"/>
        <v>нд</v>
      </c>
      <c r="I177" s="88" t="s">
        <v>24</v>
      </c>
      <c r="J177" s="88" t="s">
        <v>24</v>
      </c>
      <c r="K177" s="88" t="s">
        <v>24</v>
      </c>
      <c r="L177" s="88" t="s">
        <v>24</v>
      </c>
      <c r="M177" s="88" t="s">
        <v>24</v>
      </c>
      <c r="N177" s="88" t="s">
        <v>24</v>
      </c>
      <c r="O177" s="88" t="s">
        <v>24</v>
      </c>
      <c r="P177" s="121" t="s">
        <v>24</v>
      </c>
      <c r="Q177" s="133" t="str">
        <f t="shared" ref="Q177" si="337">IF(NOT(OR(F177="нд",H177="нд")),F177-H177,F177)</f>
        <v>нд</v>
      </c>
      <c r="R177" s="134" t="str">
        <f t="shared" si="333"/>
        <v>нд</v>
      </c>
      <c r="S177" s="135" t="str">
        <f t="shared" si="251"/>
        <v>нд</v>
      </c>
      <c r="T177" s="131"/>
    </row>
    <row r="178" spans="1:20" ht="47.25">
      <c r="A178" s="24" t="s">
        <v>335</v>
      </c>
      <c r="B178" s="25" t="s">
        <v>336</v>
      </c>
      <c r="C178" s="26" t="s">
        <v>23</v>
      </c>
      <c r="D178" s="83">
        <f t="shared" ref="D178:E178" si="338">IF(NOT(SUM(D179,D184)=0),SUM(D179,D184),"нд")</f>
        <v>21.084</v>
      </c>
      <c r="E178" s="83">
        <f t="shared" si="338"/>
        <v>10.73</v>
      </c>
      <c r="F178" s="83">
        <f t="shared" ref="F178:G178" si="339">IF(NOT(SUM(F179,F184)=0),SUM(F179,F184),"нд")</f>
        <v>10.253</v>
      </c>
      <c r="G178" s="83">
        <f t="shared" si="339"/>
        <v>10.253</v>
      </c>
      <c r="H178" s="83" t="str">
        <f t="shared" ref="H178" si="340">IF(NOT(SUM(H179,H184)=0),SUM(H179,H184),"нд")</f>
        <v>нд</v>
      </c>
      <c r="I178" s="83" t="str">
        <f t="shared" ref="I178:M178" si="341">IF(NOT(SUM(I179,I184)=0),SUM(I179,I184),"нд")</f>
        <v>нд</v>
      </c>
      <c r="J178" s="83" t="str">
        <f t="shared" si="341"/>
        <v>нд</v>
      </c>
      <c r="K178" s="83" t="str">
        <f t="shared" si="341"/>
        <v>нд</v>
      </c>
      <c r="L178" s="83" t="str">
        <f t="shared" si="341"/>
        <v>нд</v>
      </c>
      <c r="M178" s="83">
        <f t="shared" si="341"/>
        <v>9.9079999999999995</v>
      </c>
      <c r="N178" s="83" t="str">
        <f t="shared" ref="N178:O178" si="342">IF(NOT(SUM(N179,N184)=0),SUM(N179,N184),"нд")</f>
        <v>нд</v>
      </c>
      <c r="O178" s="83">
        <f t="shared" si="342"/>
        <v>0.34499999999999997</v>
      </c>
      <c r="P178" s="118" t="str">
        <f t="shared" ref="P178:R178" si="343">IF(NOT(SUM(P179,P184)=0),SUM(P179,P184),"нд")</f>
        <v>нд</v>
      </c>
      <c r="Q178" s="83">
        <f t="shared" si="343"/>
        <v>10.253</v>
      </c>
      <c r="R178" s="83">
        <f t="shared" si="343"/>
        <v>-10.253</v>
      </c>
      <c r="S178" s="145">
        <f t="shared" si="251"/>
        <v>-100</v>
      </c>
      <c r="T178" s="131"/>
    </row>
    <row r="179" spans="1:20">
      <c r="A179" s="16" t="s">
        <v>337</v>
      </c>
      <c r="B179" s="19" t="s">
        <v>65</v>
      </c>
      <c r="C179" s="18" t="s">
        <v>23</v>
      </c>
      <c r="D179" s="81">
        <f t="shared" ref="D179:E179" si="344">IF(NOT(SUM(D180:D183)=0),SUM(D180:D183),"нд")</f>
        <v>13.816999999999998</v>
      </c>
      <c r="E179" s="81">
        <f t="shared" si="344"/>
        <v>3.4630000000000001</v>
      </c>
      <c r="F179" s="81">
        <f t="shared" ref="F179" si="345">IF(NOT(SUM(F180:F183)=0),SUM(F180:F183),"нд")</f>
        <v>10.253</v>
      </c>
      <c r="G179" s="81">
        <f t="shared" ref="G179" si="346">IF(NOT(SUM(G180:G183)=0),SUM(G180:G183),"нд")</f>
        <v>10.253</v>
      </c>
      <c r="H179" s="81" t="str">
        <f t="shared" ref="H179" si="347">IF(NOT(SUM(H180:H183)=0),SUM(H180:H183),"нд")</f>
        <v>нд</v>
      </c>
      <c r="I179" s="81" t="str">
        <f t="shared" ref="I179:M179" si="348">IF(NOT(SUM(I180:I183)=0),SUM(I180:I183),"нд")</f>
        <v>нд</v>
      </c>
      <c r="J179" s="81" t="str">
        <f t="shared" si="348"/>
        <v>нд</v>
      </c>
      <c r="K179" s="81" t="str">
        <f t="shared" si="348"/>
        <v>нд</v>
      </c>
      <c r="L179" s="81" t="str">
        <f t="shared" si="348"/>
        <v>нд</v>
      </c>
      <c r="M179" s="81">
        <f t="shared" si="348"/>
        <v>9.9079999999999995</v>
      </c>
      <c r="N179" s="81" t="str">
        <f t="shared" ref="N179:O179" si="349">IF(NOT(SUM(N180:N183)=0),SUM(N180:N183),"нд")</f>
        <v>нд</v>
      </c>
      <c r="O179" s="81">
        <f t="shared" si="349"/>
        <v>0.34499999999999997</v>
      </c>
      <c r="P179" s="116" t="str">
        <f t="shared" ref="P179:R179" si="350">IF(NOT(SUM(P180:P183)=0),SUM(P180:P183),"нд")</f>
        <v>нд</v>
      </c>
      <c r="Q179" s="81">
        <f t="shared" si="350"/>
        <v>10.253</v>
      </c>
      <c r="R179" s="81">
        <f t="shared" si="350"/>
        <v>-10.253</v>
      </c>
      <c r="S179" s="136">
        <f t="shared" si="251"/>
        <v>-100</v>
      </c>
      <c r="T179" s="131"/>
    </row>
    <row r="180" spans="1:20" ht="47.25">
      <c r="A180" s="11" t="s">
        <v>338</v>
      </c>
      <c r="B180" s="34" t="s">
        <v>457</v>
      </c>
      <c r="C180" s="38" t="s">
        <v>143</v>
      </c>
      <c r="D180" s="86">
        <v>3.0979999999999999</v>
      </c>
      <c r="E180" s="86">
        <f>0.265+2.849</f>
        <v>3.1140000000000003</v>
      </c>
      <c r="F180" s="86" t="s">
        <v>24</v>
      </c>
      <c r="G180" s="87" t="str">
        <f t="shared" ref="G180:H183" si="351">IF(NOT(SUM(I180,K180,M180,O180)=0),SUM(I180,K180,M180,O180),"нд")</f>
        <v>нд</v>
      </c>
      <c r="H180" s="87" t="str">
        <f t="shared" si="351"/>
        <v>нд</v>
      </c>
      <c r="I180" s="86" t="s">
        <v>24</v>
      </c>
      <c r="J180" s="86" t="s">
        <v>24</v>
      </c>
      <c r="K180" s="86" t="s">
        <v>24</v>
      </c>
      <c r="L180" s="86" t="s">
        <v>24</v>
      </c>
      <c r="M180" s="86" t="s">
        <v>24</v>
      </c>
      <c r="N180" s="86" t="s">
        <v>24</v>
      </c>
      <c r="O180" s="86" t="s">
        <v>24</v>
      </c>
      <c r="P180" s="86" t="s">
        <v>24</v>
      </c>
      <c r="Q180" s="133" t="s">
        <v>24</v>
      </c>
      <c r="R180" s="134" t="str">
        <f t="shared" ref="R180:R187" si="352">IF(SUM(H180)-SUM(G180)=0,"нд",SUM(H180)-SUM(G180))</f>
        <v>нд</v>
      </c>
      <c r="S180" s="135" t="str">
        <f t="shared" si="251"/>
        <v>нд</v>
      </c>
      <c r="T180" s="149"/>
    </row>
    <row r="181" spans="1:20" ht="47.25">
      <c r="A181" s="71" t="s">
        <v>339</v>
      </c>
      <c r="B181" s="72" t="s">
        <v>144</v>
      </c>
      <c r="C181" s="73" t="s">
        <v>145</v>
      </c>
      <c r="D181" s="86" t="s">
        <v>24</v>
      </c>
      <c r="E181" s="86" t="s">
        <v>24</v>
      </c>
      <c r="F181" s="86" t="s">
        <v>24</v>
      </c>
      <c r="G181" s="87" t="str">
        <f t="shared" si="351"/>
        <v>нд</v>
      </c>
      <c r="H181" s="87" t="str">
        <f t="shared" si="351"/>
        <v>нд</v>
      </c>
      <c r="I181" s="91" t="s">
        <v>24</v>
      </c>
      <c r="J181" s="91" t="s">
        <v>24</v>
      </c>
      <c r="K181" s="111" t="s">
        <v>24</v>
      </c>
      <c r="L181" s="111" t="s">
        <v>24</v>
      </c>
      <c r="M181" s="91" t="s">
        <v>24</v>
      </c>
      <c r="N181" s="111" t="s">
        <v>24</v>
      </c>
      <c r="O181" s="111" t="s">
        <v>24</v>
      </c>
      <c r="P181" s="129" t="s">
        <v>24</v>
      </c>
      <c r="Q181" s="133" t="str">
        <f t="shared" ref="Q181:Q187" si="353">IF(NOT(OR(F181="нд",H181="нд")),F181-H181,F181)</f>
        <v>нд</v>
      </c>
      <c r="R181" s="134" t="str">
        <f t="shared" si="352"/>
        <v>нд</v>
      </c>
      <c r="S181" s="135" t="str">
        <f t="shared" si="251"/>
        <v>нд</v>
      </c>
      <c r="T181" s="131"/>
    </row>
    <row r="182" spans="1:20" ht="47.25">
      <c r="A182" s="11" t="s">
        <v>340</v>
      </c>
      <c r="B182" s="34" t="s">
        <v>146</v>
      </c>
      <c r="C182" s="33" t="s">
        <v>147</v>
      </c>
      <c r="D182" s="86">
        <v>10.373999999999999</v>
      </c>
      <c r="E182" s="86">
        <v>0.34899999999999998</v>
      </c>
      <c r="F182" s="86">
        <v>9.9079999999999995</v>
      </c>
      <c r="G182" s="87">
        <f t="shared" si="351"/>
        <v>9.9079999999999995</v>
      </c>
      <c r="H182" s="87" t="str">
        <f t="shared" si="351"/>
        <v>нд</v>
      </c>
      <c r="I182" s="86" t="s">
        <v>24</v>
      </c>
      <c r="J182" s="86" t="s">
        <v>24</v>
      </c>
      <c r="K182" s="108" t="s">
        <v>24</v>
      </c>
      <c r="L182" s="111" t="s">
        <v>24</v>
      </c>
      <c r="M182" s="108">
        <v>9.9079999999999995</v>
      </c>
      <c r="N182" s="108" t="s">
        <v>24</v>
      </c>
      <c r="O182" s="108" t="s">
        <v>24</v>
      </c>
      <c r="P182" s="105" t="s">
        <v>24</v>
      </c>
      <c r="Q182" s="133">
        <f>IF(NOT(OR(F182="нд",H182="нд")),F182-H182,F182)</f>
        <v>9.9079999999999995</v>
      </c>
      <c r="R182" s="134">
        <f t="shared" si="352"/>
        <v>-9.9079999999999995</v>
      </c>
      <c r="S182" s="135">
        <f t="shared" si="251"/>
        <v>-100</v>
      </c>
      <c r="T182" s="150" t="s">
        <v>459</v>
      </c>
    </row>
    <row r="183" spans="1:20" ht="47.25">
      <c r="A183" s="71" t="s">
        <v>341</v>
      </c>
      <c r="B183" s="72" t="s">
        <v>342</v>
      </c>
      <c r="C183" s="73" t="s">
        <v>343</v>
      </c>
      <c r="D183" s="86">
        <v>0.34499999999999997</v>
      </c>
      <c r="E183" s="86" t="s">
        <v>24</v>
      </c>
      <c r="F183" s="86">
        <v>0.34499999999999997</v>
      </c>
      <c r="G183" s="87">
        <f t="shared" si="351"/>
        <v>0.34499999999999997</v>
      </c>
      <c r="H183" s="87" t="str">
        <f t="shared" si="351"/>
        <v>нд</v>
      </c>
      <c r="I183" s="86" t="s">
        <v>24</v>
      </c>
      <c r="J183" s="86" t="s">
        <v>24</v>
      </c>
      <c r="K183" s="108" t="s">
        <v>24</v>
      </c>
      <c r="L183" s="108" t="s">
        <v>24</v>
      </c>
      <c r="M183" s="108" t="s">
        <v>24</v>
      </c>
      <c r="N183" s="108" t="s">
        <v>24</v>
      </c>
      <c r="O183" s="108">
        <v>0.34499999999999997</v>
      </c>
      <c r="P183" s="105" t="s">
        <v>24</v>
      </c>
      <c r="Q183" s="133">
        <f t="shared" si="353"/>
        <v>0.34499999999999997</v>
      </c>
      <c r="R183" s="134">
        <f t="shared" si="352"/>
        <v>-0.34499999999999997</v>
      </c>
      <c r="S183" s="135">
        <f t="shared" si="251"/>
        <v>-100</v>
      </c>
      <c r="T183" s="150" t="s">
        <v>460</v>
      </c>
    </row>
    <row r="184" spans="1:20">
      <c r="A184" s="40" t="s">
        <v>344</v>
      </c>
      <c r="B184" s="9" t="s">
        <v>29</v>
      </c>
      <c r="C184" s="4" t="s">
        <v>23</v>
      </c>
      <c r="D184" s="90">
        <f t="shared" ref="D184:E184" si="354">IF(NOT(SUM(D185)=0),SUM(D185),"нд")</f>
        <v>7.2670000000000003</v>
      </c>
      <c r="E184" s="90">
        <f t="shared" si="354"/>
        <v>7.2670000000000003</v>
      </c>
      <c r="F184" s="90" t="str">
        <f t="shared" ref="F184" si="355">IF(NOT(SUM(F185)=0),SUM(F185),"нд")</f>
        <v>нд</v>
      </c>
      <c r="G184" s="90" t="str">
        <f t="shared" ref="G184:R184" si="356">IF(NOT(SUM(G185)=0),SUM(G185),"нд")</f>
        <v>нд</v>
      </c>
      <c r="H184" s="90" t="str">
        <f t="shared" si="356"/>
        <v>нд</v>
      </c>
      <c r="I184" s="90" t="str">
        <f t="shared" si="356"/>
        <v>нд</v>
      </c>
      <c r="J184" s="90" t="str">
        <f t="shared" si="356"/>
        <v>нд</v>
      </c>
      <c r="K184" s="90" t="str">
        <f t="shared" si="356"/>
        <v>нд</v>
      </c>
      <c r="L184" s="90" t="str">
        <f t="shared" si="356"/>
        <v>нд</v>
      </c>
      <c r="M184" s="90" t="str">
        <f t="shared" si="356"/>
        <v>нд</v>
      </c>
      <c r="N184" s="90" t="str">
        <f t="shared" si="356"/>
        <v>нд</v>
      </c>
      <c r="O184" s="90" t="str">
        <f t="shared" si="356"/>
        <v>нд</v>
      </c>
      <c r="P184" s="123" t="str">
        <f t="shared" si="356"/>
        <v>нд</v>
      </c>
      <c r="Q184" s="90" t="str">
        <f t="shared" si="356"/>
        <v>нд</v>
      </c>
      <c r="R184" s="90" t="str">
        <f t="shared" si="356"/>
        <v>нд</v>
      </c>
      <c r="S184" s="137" t="str">
        <f t="shared" si="251"/>
        <v>нд</v>
      </c>
      <c r="T184" s="131"/>
    </row>
    <row r="185" spans="1:20" ht="63">
      <c r="A185" s="11" t="s">
        <v>345</v>
      </c>
      <c r="B185" s="34" t="s">
        <v>346</v>
      </c>
      <c r="C185" s="13" t="s">
        <v>347</v>
      </c>
      <c r="D185" s="86">
        <v>7.2670000000000003</v>
      </c>
      <c r="E185" s="86">
        <v>7.2670000000000003</v>
      </c>
      <c r="F185" s="86" t="s">
        <v>24</v>
      </c>
      <c r="G185" s="87" t="str">
        <f t="shared" ref="G185:H185" si="357">IF(NOT(SUM(I185,K185,M185,O185)=0),SUM(I185,K185,M185,O185),"нд")</f>
        <v>нд</v>
      </c>
      <c r="H185" s="87" t="str">
        <f t="shared" si="357"/>
        <v>нд</v>
      </c>
      <c r="I185" s="87" t="s">
        <v>24</v>
      </c>
      <c r="J185" s="87" t="s">
        <v>24</v>
      </c>
      <c r="K185" s="93" t="s">
        <v>24</v>
      </c>
      <c r="L185" s="93" t="s">
        <v>24</v>
      </c>
      <c r="M185" s="93" t="s">
        <v>24</v>
      </c>
      <c r="N185" s="93" t="s">
        <v>24</v>
      </c>
      <c r="O185" s="93" t="s">
        <v>24</v>
      </c>
      <c r="P185" s="107" t="s">
        <v>24</v>
      </c>
      <c r="Q185" s="133" t="str">
        <f t="shared" si="353"/>
        <v>нд</v>
      </c>
      <c r="R185" s="134" t="str">
        <f t="shared" si="352"/>
        <v>нд</v>
      </c>
      <c r="S185" s="135" t="str">
        <f t="shared" si="251"/>
        <v>нд</v>
      </c>
      <c r="T185" s="131"/>
    </row>
    <row r="186" spans="1:20" ht="47.25">
      <c r="A186" s="24" t="s">
        <v>348</v>
      </c>
      <c r="B186" s="25" t="s">
        <v>349</v>
      </c>
      <c r="C186" s="26" t="s">
        <v>23</v>
      </c>
      <c r="D186" s="83" t="str">
        <f t="shared" ref="D186:E186" si="358">IF(NOT(SUM(D187)=0),SUM(D187),"нд")</f>
        <v>нд</v>
      </c>
      <c r="E186" s="83" t="str">
        <f t="shared" si="358"/>
        <v>нд</v>
      </c>
      <c r="F186" s="83" t="str">
        <f t="shared" ref="F186" si="359">IF(NOT(SUM(F187)=0),SUM(F187),"нд")</f>
        <v>нд</v>
      </c>
      <c r="G186" s="83" t="str">
        <f t="shared" ref="G186:R186" si="360">IF(NOT(SUM(G187)=0),SUM(G187),"нд")</f>
        <v>нд</v>
      </c>
      <c r="H186" s="83" t="str">
        <f t="shared" si="360"/>
        <v>нд</v>
      </c>
      <c r="I186" s="83" t="str">
        <f t="shared" si="360"/>
        <v>нд</v>
      </c>
      <c r="J186" s="83" t="str">
        <f t="shared" si="360"/>
        <v>нд</v>
      </c>
      <c r="K186" s="83" t="str">
        <f t="shared" si="360"/>
        <v>нд</v>
      </c>
      <c r="L186" s="83" t="str">
        <f t="shared" si="360"/>
        <v>нд</v>
      </c>
      <c r="M186" s="83" t="str">
        <f t="shared" si="360"/>
        <v>нд</v>
      </c>
      <c r="N186" s="83" t="str">
        <f t="shared" si="360"/>
        <v>нд</v>
      </c>
      <c r="O186" s="83" t="str">
        <f t="shared" si="360"/>
        <v>нд</v>
      </c>
      <c r="P186" s="118" t="str">
        <f t="shared" si="360"/>
        <v>нд</v>
      </c>
      <c r="Q186" s="83" t="str">
        <f t="shared" si="360"/>
        <v>нд</v>
      </c>
      <c r="R186" s="83" t="str">
        <f t="shared" si="360"/>
        <v>нд</v>
      </c>
      <c r="S186" s="145" t="str">
        <f t="shared" si="251"/>
        <v>нд</v>
      </c>
      <c r="T186" s="131"/>
    </row>
    <row r="187" spans="1:20">
      <c r="A187" s="21" t="s">
        <v>24</v>
      </c>
      <c r="B187" s="21" t="s">
        <v>24</v>
      </c>
      <c r="C187" s="21" t="s">
        <v>24</v>
      </c>
      <c r="D187" s="88" t="s">
        <v>24</v>
      </c>
      <c r="E187" s="88" t="s">
        <v>24</v>
      </c>
      <c r="F187" s="88" t="s">
        <v>24</v>
      </c>
      <c r="G187" s="87" t="str">
        <f t="shared" ref="G187:H187" si="361">IF(NOT(SUM(I187,K187,M187,O187)=0),SUM(I187,K187,M187,O187),"нд")</f>
        <v>нд</v>
      </c>
      <c r="H187" s="87" t="str">
        <f t="shared" si="361"/>
        <v>нд</v>
      </c>
      <c r="I187" s="88" t="s">
        <v>24</v>
      </c>
      <c r="J187" s="88" t="s">
        <v>24</v>
      </c>
      <c r="K187" s="88" t="s">
        <v>24</v>
      </c>
      <c r="L187" s="88" t="s">
        <v>24</v>
      </c>
      <c r="M187" s="88" t="s">
        <v>24</v>
      </c>
      <c r="N187" s="88" t="s">
        <v>24</v>
      </c>
      <c r="O187" s="88" t="s">
        <v>24</v>
      </c>
      <c r="P187" s="121" t="s">
        <v>24</v>
      </c>
      <c r="Q187" s="133" t="str">
        <f t="shared" si="353"/>
        <v>нд</v>
      </c>
      <c r="R187" s="134" t="str">
        <f t="shared" si="352"/>
        <v>нд</v>
      </c>
      <c r="S187" s="135" t="str">
        <f t="shared" si="251"/>
        <v>нд</v>
      </c>
      <c r="T187" s="131"/>
    </row>
    <row r="188" spans="1:20" ht="31.5">
      <c r="A188" s="24" t="s">
        <v>350</v>
      </c>
      <c r="B188" s="25" t="s">
        <v>351</v>
      </c>
      <c r="C188" s="26" t="s">
        <v>23</v>
      </c>
      <c r="D188" s="83">
        <f t="shared" ref="D188:E188" si="362">IF(NOT(SUM(D189,D206)=0),SUM(D189,D206),"нд")</f>
        <v>17.541</v>
      </c>
      <c r="E188" s="83">
        <f t="shared" si="362"/>
        <v>17.541</v>
      </c>
      <c r="F188" s="83" t="str">
        <f t="shared" ref="F188:G188" si="363">IF(NOT(SUM(F189,F206)=0),SUM(F189,F206),"нд")</f>
        <v>нд</v>
      </c>
      <c r="G188" s="83" t="str">
        <f t="shared" si="363"/>
        <v>нд</v>
      </c>
      <c r="H188" s="83" t="str">
        <f t="shared" ref="H188" si="364">IF(NOT(SUM(H189,H206)=0),SUM(H189,H206),"нд")</f>
        <v>нд</v>
      </c>
      <c r="I188" s="83" t="str">
        <f t="shared" ref="I188:M188" si="365">IF(NOT(SUM(I189,I206)=0),SUM(I189,I206),"нд")</f>
        <v>нд</v>
      </c>
      <c r="J188" s="83" t="str">
        <f t="shared" si="365"/>
        <v>нд</v>
      </c>
      <c r="K188" s="83" t="str">
        <f t="shared" si="365"/>
        <v>нд</v>
      </c>
      <c r="L188" s="83" t="str">
        <f t="shared" si="365"/>
        <v>нд</v>
      </c>
      <c r="M188" s="83" t="str">
        <f t="shared" si="365"/>
        <v>нд</v>
      </c>
      <c r="N188" s="83" t="str">
        <f t="shared" ref="N188:O188" si="366">IF(NOT(SUM(N189,N206)=0),SUM(N189,N206),"нд")</f>
        <v>нд</v>
      </c>
      <c r="O188" s="83" t="str">
        <f t="shared" si="366"/>
        <v>нд</v>
      </c>
      <c r="P188" s="118" t="str">
        <f t="shared" ref="P188:R188" si="367">IF(NOT(SUM(P189,P206)=0),SUM(P189,P206),"нд")</f>
        <v>нд</v>
      </c>
      <c r="Q188" s="83" t="str">
        <f t="shared" si="367"/>
        <v>нд</v>
      </c>
      <c r="R188" s="83" t="str">
        <f t="shared" si="367"/>
        <v>нд</v>
      </c>
      <c r="S188" s="145" t="str">
        <f t="shared" si="251"/>
        <v>нд</v>
      </c>
      <c r="T188" s="131"/>
    </row>
    <row r="189" spans="1:20">
      <c r="A189" s="27" t="s">
        <v>352</v>
      </c>
      <c r="B189" s="28" t="s">
        <v>353</v>
      </c>
      <c r="C189" s="29" t="s">
        <v>23</v>
      </c>
      <c r="D189" s="84">
        <f t="shared" ref="D189:E189" si="368">IF(NOT(SUM(D190,D201)=0),SUM(D190,D201),"нд")</f>
        <v>2.8319999999999999</v>
      </c>
      <c r="E189" s="84">
        <f t="shared" si="368"/>
        <v>2.8319999999999999</v>
      </c>
      <c r="F189" s="84" t="str">
        <f t="shared" ref="F189:G189" si="369">IF(NOT(SUM(F190,F201)=0),SUM(F190,F201),"нд")</f>
        <v>нд</v>
      </c>
      <c r="G189" s="84" t="str">
        <f t="shared" si="369"/>
        <v>нд</v>
      </c>
      <c r="H189" s="84" t="str">
        <f t="shared" ref="H189" si="370">IF(NOT(SUM(H190,H201)=0),SUM(H190,H201),"нд")</f>
        <v>нд</v>
      </c>
      <c r="I189" s="84" t="str">
        <f t="shared" ref="I189:M189" si="371">IF(NOT(SUM(I190,I201)=0),SUM(I190,I201),"нд")</f>
        <v>нд</v>
      </c>
      <c r="J189" s="84" t="str">
        <f t="shared" si="371"/>
        <v>нд</v>
      </c>
      <c r="K189" s="84" t="str">
        <f t="shared" si="371"/>
        <v>нд</v>
      </c>
      <c r="L189" s="84" t="str">
        <f t="shared" si="371"/>
        <v>нд</v>
      </c>
      <c r="M189" s="84" t="str">
        <f t="shared" si="371"/>
        <v>нд</v>
      </c>
      <c r="N189" s="84" t="str">
        <f t="shared" ref="N189:O189" si="372">IF(NOT(SUM(N190,N201)=0),SUM(N190,N201),"нд")</f>
        <v>нд</v>
      </c>
      <c r="O189" s="84" t="str">
        <f t="shared" si="372"/>
        <v>нд</v>
      </c>
      <c r="P189" s="119" t="str">
        <f t="shared" ref="P189:R189" si="373">IF(NOT(SUM(P190,P201)=0),SUM(P190,P201),"нд")</f>
        <v>нд</v>
      </c>
      <c r="Q189" s="84" t="str">
        <f t="shared" si="373"/>
        <v>нд</v>
      </c>
      <c r="R189" s="84" t="str">
        <f t="shared" si="373"/>
        <v>нд</v>
      </c>
      <c r="S189" s="141" t="str">
        <f t="shared" si="251"/>
        <v>нд</v>
      </c>
      <c r="T189" s="131"/>
    </row>
    <row r="190" spans="1:20">
      <c r="A190" s="8" t="s">
        <v>354</v>
      </c>
      <c r="B190" s="9" t="s">
        <v>29</v>
      </c>
      <c r="C190" s="4" t="s">
        <v>23</v>
      </c>
      <c r="D190" s="80">
        <f t="shared" ref="D190:E190" si="374">IF(NOT(SUM(D191:D200)=0),SUM(D191:D200),"нд")</f>
        <v>1.83</v>
      </c>
      <c r="E190" s="80">
        <f t="shared" si="374"/>
        <v>1.83</v>
      </c>
      <c r="F190" s="90" t="str">
        <f t="shared" ref="F190" si="375">IF(NOT(SUM(F191:F200)=0),SUM(F191:F200),"нд")</f>
        <v>нд</v>
      </c>
      <c r="G190" s="90" t="str">
        <f t="shared" ref="G190" si="376">IF(NOT(SUM(G191:G200)=0),SUM(G191:G200),"нд")</f>
        <v>нд</v>
      </c>
      <c r="H190" s="90" t="str">
        <f t="shared" ref="H190" si="377">IF(NOT(SUM(H191:H200)=0),SUM(H191:H200),"нд")</f>
        <v>нд</v>
      </c>
      <c r="I190" s="90" t="str">
        <f t="shared" ref="I190:M190" si="378">IF(NOT(SUM(I191:I200)=0),SUM(I191:I200),"нд")</f>
        <v>нд</v>
      </c>
      <c r="J190" s="90" t="str">
        <f t="shared" si="378"/>
        <v>нд</v>
      </c>
      <c r="K190" s="90" t="str">
        <f t="shared" si="378"/>
        <v>нд</v>
      </c>
      <c r="L190" s="90" t="str">
        <f t="shared" si="378"/>
        <v>нд</v>
      </c>
      <c r="M190" s="90" t="str">
        <f t="shared" si="378"/>
        <v>нд</v>
      </c>
      <c r="N190" s="90" t="str">
        <f t="shared" ref="N190:O190" si="379">IF(NOT(SUM(N191:N200)=0),SUM(N191:N200),"нд")</f>
        <v>нд</v>
      </c>
      <c r="O190" s="90" t="str">
        <f t="shared" si="379"/>
        <v>нд</v>
      </c>
      <c r="P190" s="123" t="str">
        <f t="shared" ref="P190:R190" si="380">IF(NOT(SUM(P191:P200)=0),SUM(P191:P200),"нд")</f>
        <v>нд</v>
      </c>
      <c r="Q190" s="90" t="str">
        <f t="shared" si="380"/>
        <v>нд</v>
      </c>
      <c r="R190" s="90" t="str">
        <f t="shared" si="380"/>
        <v>нд</v>
      </c>
      <c r="S190" s="137" t="str">
        <f t="shared" si="251"/>
        <v>нд</v>
      </c>
      <c r="T190" s="131"/>
    </row>
    <row r="191" spans="1:20" ht="31.5">
      <c r="A191" s="41" t="s">
        <v>355</v>
      </c>
      <c r="B191" s="15" t="s">
        <v>99</v>
      </c>
      <c r="C191" s="13" t="s">
        <v>100</v>
      </c>
      <c r="D191" s="87">
        <v>2.5999999999999999E-2</v>
      </c>
      <c r="E191" s="87">
        <v>2.5999999999999999E-2</v>
      </c>
      <c r="F191" s="87" t="s">
        <v>24</v>
      </c>
      <c r="G191" s="87" t="str">
        <f t="shared" ref="G191:H205" si="381">IF(NOT(SUM(I191,K191,M191,O191)=0),SUM(I191,K191,M191,O191),"нд")</f>
        <v>нд</v>
      </c>
      <c r="H191" s="87" t="str">
        <f t="shared" si="381"/>
        <v>нд</v>
      </c>
      <c r="I191" s="87" t="s">
        <v>24</v>
      </c>
      <c r="J191" s="87" t="s">
        <v>24</v>
      </c>
      <c r="K191" s="93" t="s">
        <v>24</v>
      </c>
      <c r="L191" s="93" t="s">
        <v>24</v>
      </c>
      <c r="M191" s="93" t="s">
        <v>24</v>
      </c>
      <c r="N191" s="93" t="s">
        <v>24</v>
      </c>
      <c r="O191" s="93" t="s">
        <v>24</v>
      </c>
      <c r="P191" s="107" t="s">
        <v>24</v>
      </c>
      <c r="Q191" s="133" t="str">
        <f t="shared" ref="Q191:Q205" si="382">IF(NOT(OR(F191="нд",H191="нд")),F191-H191,F191)</f>
        <v>нд</v>
      </c>
      <c r="R191" s="134" t="str">
        <f t="shared" ref="R191:R205" si="383">IF(SUM(H191)-SUM(G191)=0,"нд",SUM(H191)-SUM(G191))</f>
        <v>нд</v>
      </c>
      <c r="S191" s="135" t="str">
        <f t="shared" si="251"/>
        <v>нд</v>
      </c>
      <c r="T191" s="131"/>
    </row>
    <row r="192" spans="1:20" ht="31.5">
      <c r="A192" s="41" t="s">
        <v>356</v>
      </c>
      <c r="B192" s="15" t="s">
        <v>101</v>
      </c>
      <c r="C192" s="13" t="s">
        <v>102</v>
      </c>
      <c r="D192" s="87" t="s">
        <v>24</v>
      </c>
      <c r="E192" s="87" t="s">
        <v>24</v>
      </c>
      <c r="F192" s="87" t="s">
        <v>24</v>
      </c>
      <c r="G192" s="87" t="str">
        <f t="shared" si="381"/>
        <v>нд</v>
      </c>
      <c r="H192" s="87" t="str">
        <f t="shared" si="381"/>
        <v>нд</v>
      </c>
      <c r="I192" s="87" t="s">
        <v>24</v>
      </c>
      <c r="J192" s="87" t="s">
        <v>24</v>
      </c>
      <c r="K192" s="93" t="s">
        <v>24</v>
      </c>
      <c r="L192" s="93" t="s">
        <v>24</v>
      </c>
      <c r="M192" s="93" t="s">
        <v>24</v>
      </c>
      <c r="N192" s="93" t="s">
        <v>24</v>
      </c>
      <c r="O192" s="93" t="s">
        <v>24</v>
      </c>
      <c r="P192" s="107" t="s">
        <v>24</v>
      </c>
      <c r="Q192" s="133" t="str">
        <f t="shared" si="382"/>
        <v>нд</v>
      </c>
      <c r="R192" s="134" t="str">
        <f t="shared" si="383"/>
        <v>нд</v>
      </c>
      <c r="S192" s="135" t="str">
        <f t="shared" si="251"/>
        <v>нд</v>
      </c>
      <c r="T192" s="131"/>
    </row>
    <row r="193" spans="1:20">
      <c r="A193" s="41" t="s">
        <v>357</v>
      </c>
      <c r="B193" s="15" t="s">
        <v>103</v>
      </c>
      <c r="C193" s="13" t="s">
        <v>104</v>
      </c>
      <c r="D193" s="87">
        <v>3.5000000000000003E-2</v>
      </c>
      <c r="E193" s="87">
        <v>3.5000000000000003E-2</v>
      </c>
      <c r="F193" s="87" t="s">
        <v>24</v>
      </c>
      <c r="G193" s="87" t="str">
        <f t="shared" si="381"/>
        <v>нд</v>
      </c>
      <c r="H193" s="87" t="str">
        <f t="shared" si="381"/>
        <v>нд</v>
      </c>
      <c r="I193" s="87" t="s">
        <v>24</v>
      </c>
      <c r="J193" s="87" t="s">
        <v>24</v>
      </c>
      <c r="K193" s="93" t="s">
        <v>24</v>
      </c>
      <c r="L193" s="93" t="s">
        <v>24</v>
      </c>
      <c r="M193" s="93" t="s">
        <v>24</v>
      </c>
      <c r="N193" s="93" t="s">
        <v>24</v>
      </c>
      <c r="O193" s="93" t="s">
        <v>24</v>
      </c>
      <c r="P193" s="107" t="s">
        <v>24</v>
      </c>
      <c r="Q193" s="133" t="str">
        <f t="shared" si="382"/>
        <v>нд</v>
      </c>
      <c r="R193" s="134" t="str">
        <f t="shared" si="383"/>
        <v>нд</v>
      </c>
      <c r="S193" s="135" t="str">
        <f t="shared" si="251"/>
        <v>нд</v>
      </c>
      <c r="T193" s="131"/>
    </row>
    <row r="194" spans="1:20" ht="31.5">
      <c r="A194" s="41" t="s">
        <v>358</v>
      </c>
      <c r="B194" s="15" t="s">
        <v>105</v>
      </c>
      <c r="C194" s="13" t="s">
        <v>106</v>
      </c>
      <c r="D194" s="87" t="s">
        <v>24</v>
      </c>
      <c r="E194" s="87" t="s">
        <v>24</v>
      </c>
      <c r="F194" s="87" t="s">
        <v>24</v>
      </c>
      <c r="G194" s="87" t="str">
        <f t="shared" si="381"/>
        <v>нд</v>
      </c>
      <c r="H194" s="87" t="str">
        <f t="shared" si="381"/>
        <v>нд</v>
      </c>
      <c r="I194" s="87" t="s">
        <v>24</v>
      </c>
      <c r="J194" s="87" t="s">
        <v>24</v>
      </c>
      <c r="K194" s="87" t="s">
        <v>24</v>
      </c>
      <c r="L194" s="87" t="s">
        <v>24</v>
      </c>
      <c r="M194" s="87" t="s">
        <v>24</v>
      </c>
      <c r="N194" s="87" t="s">
        <v>24</v>
      </c>
      <c r="O194" s="87" t="s">
        <v>24</v>
      </c>
      <c r="P194" s="103" t="s">
        <v>24</v>
      </c>
      <c r="Q194" s="133" t="str">
        <f t="shared" si="382"/>
        <v>нд</v>
      </c>
      <c r="R194" s="134" t="str">
        <f t="shared" si="383"/>
        <v>нд</v>
      </c>
      <c r="S194" s="135" t="str">
        <f t="shared" si="251"/>
        <v>нд</v>
      </c>
      <c r="T194" s="131"/>
    </row>
    <row r="195" spans="1:20" ht="31.5">
      <c r="A195" s="41" t="s">
        <v>359</v>
      </c>
      <c r="B195" s="15" t="s">
        <v>107</v>
      </c>
      <c r="C195" s="13" t="s">
        <v>108</v>
      </c>
      <c r="D195" s="86">
        <v>0.27200000000000002</v>
      </c>
      <c r="E195" s="86">
        <v>0.27200000000000002</v>
      </c>
      <c r="F195" s="87" t="s">
        <v>24</v>
      </c>
      <c r="G195" s="87" t="str">
        <f t="shared" si="381"/>
        <v>нд</v>
      </c>
      <c r="H195" s="87" t="str">
        <f t="shared" si="381"/>
        <v>нд</v>
      </c>
      <c r="I195" s="87" t="s">
        <v>24</v>
      </c>
      <c r="J195" s="87" t="s">
        <v>24</v>
      </c>
      <c r="K195" s="112" t="s">
        <v>24</v>
      </c>
      <c r="L195" s="112" t="s">
        <v>24</v>
      </c>
      <c r="M195" s="112" t="s">
        <v>24</v>
      </c>
      <c r="N195" s="112" t="s">
        <v>24</v>
      </c>
      <c r="O195" s="87" t="s">
        <v>24</v>
      </c>
      <c r="P195" s="130" t="s">
        <v>24</v>
      </c>
      <c r="Q195" s="133" t="str">
        <f t="shared" si="382"/>
        <v>нд</v>
      </c>
      <c r="R195" s="134" t="str">
        <f t="shared" si="383"/>
        <v>нд</v>
      </c>
      <c r="S195" s="135" t="str">
        <f t="shared" si="251"/>
        <v>нд</v>
      </c>
      <c r="T195" s="131"/>
    </row>
    <row r="196" spans="1:20" ht="47.25">
      <c r="A196" s="41" t="s">
        <v>360</v>
      </c>
      <c r="B196" s="15" t="s">
        <v>109</v>
      </c>
      <c r="C196" s="13" t="s">
        <v>110</v>
      </c>
      <c r="D196" s="86" t="s">
        <v>24</v>
      </c>
      <c r="E196" s="86" t="s">
        <v>24</v>
      </c>
      <c r="F196" s="87" t="s">
        <v>24</v>
      </c>
      <c r="G196" s="87" t="str">
        <f t="shared" si="381"/>
        <v>нд</v>
      </c>
      <c r="H196" s="87" t="str">
        <f t="shared" si="381"/>
        <v>нд</v>
      </c>
      <c r="I196" s="87" t="s">
        <v>24</v>
      </c>
      <c r="J196" s="87" t="s">
        <v>24</v>
      </c>
      <c r="K196" s="87" t="s">
        <v>24</v>
      </c>
      <c r="L196" s="87" t="s">
        <v>24</v>
      </c>
      <c r="M196" s="87" t="s">
        <v>24</v>
      </c>
      <c r="N196" s="87" t="s">
        <v>24</v>
      </c>
      <c r="O196" s="87" t="s">
        <v>24</v>
      </c>
      <c r="P196" s="103" t="s">
        <v>24</v>
      </c>
      <c r="Q196" s="133" t="str">
        <f t="shared" si="382"/>
        <v>нд</v>
      </c>
      <c r="R196" s="134" t="str">
        <f t="shared" si="383"/>
        <v>нд</v>
      </c>
      <c r="S196" s="135" t="str">
        <f t="shared" si="251"/>
        <v>нд</v>
      </c>
      <c r="T196" s="131"/>
    </row>
    <row r="197" spans="1:20">
      <c r="A197" s="41" t="s">
        <v>361</v>
      </c>
      <c r="B197" s="15" t="s">
        <v>111</v>
      </c>
      <c r="C197" s="13" t="s">
        <v>112</v>
      </c>
      <c r="D197" s="86">
        <v>0.157</v>
      </c>
      <c r="E197" s="86">
        <v>0.157</v>
      </c>
      <c r="F197" s="87" t="s">
        <v>24</v>
      </c>
      <c r="G197" s="87" t="str">
        <f t="shared" si="381"/>
        <v>нд</v>
      </c>
      <c r="H197" s="87" t="str">
        <f t="shared" si="381"/>
        <v>нд</v>
      </c>
      <c r="I197" s="87" t="s">
        <v>24</v>
      </c>
      <c r="J197" s="87" t="s">
        <v>24</v>
      </c>
      <c r="K197" s="87" t="s">
        <v>24</v>
      </c>
      <c r="L197" s="87" t="s">
        <v>24</v>
      </c>
      <c r="M197" s="87" t="s">
        <v>24</v>
      </c>
      <c r="N197" s="87" t="s">
        <v>24</v>
      </c>
      <c r="O197" s="87" t="s">
        <v>24</v>
      </c>
      <c r="P197" s="103" t="s">
        <v>24</v>
      </c>
      <c r="Q197" s="133" t="str">
        <f t="shared" si="382"/>
        <v>нд</v>
      </c>
      <c r="R197" s="134" t="str">
        <f t="shared" si="383"/>
        <v>нд</v>
      </c>
      <c r="S197" s="135" t="str">
        <f t="shared" si="251"/>
        <v>нд</v>
      </c>
      <c r="T197" s="131"/>
    </row>
    <row r="198" spans="1:20" ht="31.5">
      <c r="A198" s="41" t="s">
        <v>362</v>
      </c>
      <c r="B198" s="15" t="s">
        <v>113</v>
      </c>
      <c r="C198" s="13" t="s">
        <v>114</v>
      </c>
      <c r="D198" s="87" t="s">
        <v>24</v>
      </c>
      <c r="E198" s="87" t="s">
        <v>24</v>
      </c>
      <c r="F198" s="87" t="s">
        <v>24</v>
      </c>
      <c r="G198" s="87" t="str">
        <f t="shared" si="381"/>
        <v>нд</v>
      </c>
      <c r="H198" s="87" t="str">
        <f t="shared" si="381"/>
        <v>нд</v>
      </c>
      <c r="I198" s="87" t="s">
        <v>24</v>
      </c>
      <c r="J198" s="87" t="s">
        <v>24</v>
      </c>
      <c r="K198" s="87" t="s">
        <v>24</v>
      </c>
      <c r="L198" s="87" t="s">
        <v>24</v>
      </c>
      <c r="M198" s="87" t="s">
        <v>24</v>
      </c>
      <c r="N198" s="87" t="s">
        <v>24</v>
      </c>
      <c r="O198" s="87" t="s">
        <v>24</v>
      </c>
      <c r="P198" s="103" t="s">
        <v>24</v>
      </c>
      <c r="Q198" s="133" t="str">
        <f t="shared" si="382"/>
        <v>нд</v>
      </c>
      <c r="R198" s="134" t="str">
        <f t="shared" si="383"/>
        <v>нд</v>
      </c>
      <c r="S198" s="135" t="str">
        <f t="shared" si="251"/>
        <v>нд</v>
      </c>
      <c r="T198" s="131"/>
    </row>
    <row r="199" spans="1:20">
      <c r="A199" s="41" t="s">
        <v>363</v>
      </c>
      <c r="B199" s="12" t="s">
        <v>115</v>
      </c>
      <c r="C199" s="38" t="s">
        <v>116</v>
      </c>
      <c r="D199" s="87" t="s">
        <v>24</v>
      </c>
      <c r="E199" s="87" t="s">
        <v>24</v>
      </c>
      <c r="F199" s="87" t="s">
        <v>24</v>
      </c>
      <c r="G199" s="87" t="str">
        <f t="shared" si="381"/>
        <v>нд</v>
      </c>
      <c r="H199" s="87" t="str">
        <f t="shared" si="381"/>
        <v>нд</v>
      </c>
      <c r="I199" s="87" t="s">
        <v>24</v>
      </c>
      <c r="J199" s="87" t="s">
        <v>24</v>
      </c>
      <c r="K199" s="112" t="s">
        <v>24</v>
      </c>
      <c r="L199" s="112" t="s">
        <v>24</v>
      </c>
      <c r="M199" s="87" t="s">
        <v>24</v>
      </c>
      <c r="N199" s="112" t="s">
        <v>24</v>
      </c>
      <c r="O199" s="93" t="s">
        <v>24</v>
      </c>
      <c r="P199" s="130" t="s">
        <v>24</v>
      </c>
      <c r="Q199" s="133" t="str">
        <f t="shared" si="382"/>
        <v>нд</v>
      </c>
      <c r="R199" s="134" t="str">
        <f t="shared" si="383"/>
        <v>нд</v>
      </c>
      <c r="S199" s="135" t="str">
        <f t="shared" si="251"/>
        <v>нд</v>
      </c>
      <c r="T199" s="131"/>
    </row>
    <row r="200" spans="1:20">
      <c r="A200" s="74" t="s">
        <v>417</v>
      </c>
      <c r="B200" s="75" t="s">
        <v>418</v>
      </c>
      <c r="C200" s="76" t="s">
        <v>419</v>
      </c>
      <c r="D200" s="86">
        <v>1.34</v>
      </c>
      <c r="E200" s="86">
        <f>1.34-1.273+1.273</f>
        <v>1.34</v>
      </c>
      <c r="F200" s="91" t="s">
        <v>24</v>
      </c>
      <c r="G200" s="87" t="str">
        <f t="shared" si="381"/>
        <v>нд</v>
      </c>
      <c r="H200" s="87" t="str">
        <f t="shared" si="381"/>
        <v>нд</v>
      </c>
      <c r="I200" s="91" t="s">
        <v>24</v>
      </c>
      <c r="J200" s="91" t="s">
        <v>24</v>
      </c>
      <c r="K200" s="112" t="s">
        <v>24</v>
      </c>
      <c r="L200" s="91" t="s">
        <v>24</v>
      </c>
      <c r="M200" s="87" t="s">
        <v>24</v>
      </c>
      <c r="N200" s="112" t="s">
        <v>24</v>
      </c>
      <c r="O200" s="93" t="s">
        <v>24</v>
      </c>
      <c r="P200" s="130" t="s">
        <v>24</v>
      </c>
      <c r="Q200" s="133" t="s">
        <v>24</v>
      </c>
      <c r="R200" s="134" t="str">
        <f t="shared" si="383"/>
        <v>нд</v>
      </c>
      <c r="S200" s="135" t="str">
        <f t="shared" si="251"/>
        <v>нд</v>
      </c>
      <c r="T200" s="131"/>
    </row>
    <row r="201" spans="1:20">
      <c r="A201" s="16" t="s">
        <v>364</v>
      </c>
      <c r="B201" s="19" t="s">
        <v>65</v>
      </c>
      <c r="C201" s="18" t="s">
        <v>23</v>
      </c>
      <c r="D201" s="81">
        <f t="shared" ref="D201:E201" si="384">IF(NOT(SUM(D202:D205)=0),SUM(D202:D205),"нд")</f>
        <v>1.002</v>
      </c>
      <c r="E201" s="81">
        <f t="shared" si="384"/>
        <v>1.002</v>
      </c>
      <c r="F201" s="81" t="str">
        <f t="shared" ref="F201" si="385">IF(NOT(SUM(F202:F205)=0),SUM(F202:F205),"нд")</f>
        <v>нд</v>
      </c>
      <c r="G201" s="81" t="str">
        <f t="shared" ref="G201" si="386">IF(NOT(SUM(G202:G205)=0),SUM(G202:G205),"нд")</f>
        <v>нд</v>
      </c>
      <c r="H201" s="81" t="str">
        <f t="shared" ref="H201" si="387">IF(NOT(SUM(H202:H205)=0),SUM(H202:H205),"нд")</f>
        <v>нд</v>
      </c>
      <c r="I201" s="81" t="str">
        <f t="shared" ref="I201:M201" si="388">IF(NOT(SUM(I202:I205)=0),SUM(I202:I205),"нд")</f>
        <v>нд</v>
      </c>
      <c r="J201" s="81" t="str">
        <f t="shared" si="388"/>
        <v>нд</v>
      </c>
      <c r="K201" s="81" t="str">
        <f t="shared" si="388"/>
        <v>нд</v>
      </c>
      <c r="L201" s="81" t="str">
        <f t="shared" si="388"/>
        <v>нд</v>
      </c>
      <c r="M201" s="81" t="str">
        <f t="shared" si="388"/>
        <v>нд</v>
      </c>
      <c r="N201" s="81" t="str">
        <f t="shared" ref="N201:O201" si="389">IF(NOT(SUM(N202:N205)=0),SUM(N202:N205),"нд")</f>
        <v>нд</v>
      </c>
      <c r="O201" s="81" t="str">
        <f t="shared" si="389"/>
        <v>нд</v>
      </c>
      <c r="P201" s="116" t="str">
        <f t="shared" ref="P201:R201" si="390">IF(NOT(SUM(P202:P205)=0),SUM(P202:P205),"нд")</f>
        <v>нд</v>
      </c>
      <c r="Q201" s="81" t="str">
        <f t="shared" si="390"/>
        <v>нд</v>
      </c>
      <c r="R201" s="81" t="str">
        <f t="shared" si="390"/>
        <v>нд</v>
      </c>
      <c r="S201" s="139" t="str">
        <f t="shared" si="251"/>
        <v>нд</v>
      </c>
      <c r="T201" s="131"/>
    </row>
    <row r="202" spans="1:20" ht="47.25">
      <c r="A202" s="41" t="s">
        <v>365</v>
      </c>
      <c r="B202" s="15" t="s">
        <v>117</v>
      </c>
      <c r="C202" s="13" t="s">
        <v>118</v>
      </c>
      <c r="D202" s="86">
        <v>0.20200000000000001</v>
      </c>
      <c r="E202" s="86">
        <v>0.20200000000000001</v>
      </c>
      <c r="F202" s="87" t="s">
        <v>24</v>
      </c>
      <c r="G202" s="87" t="str">
        <f t="shared" si="381"/>
        <v>нд</v>
      </c>
      <c r="H202" s="87" t="str">
        <f t="shared" si="381"/>
        <v>нд</v>
      </c>
      <c r="I202" s="87" t="s">
        <v>24</v>
      </c>
      <c r="J202" s="87" t="s">
        <v>24</v>
      </c>
      <c r="K202" s="87" t="s">
        <v>24</v>
      </c>
      <c r="L202" s="87" t="s">
        <v>24</v>
      </c>
      <c r="M202" s="87" t="s">
        <v>24</v>
      </c>
      <c r="N202" s="87" t="s">
        <v>24</v>
      </c>
      <c r="O202" s="87" t="s">
        <v>24</v>
      </c>
      <c r="P202" s="103" t="s">
        <v>24</v>
      </c>
      <c r="Q202" s="133" t="str">
        <f t="shared" si="382"/>
        <v>нд</v>
      </c>
      <c r="R202" s="134" t="str">
        <f t="shared" si="383"/>
        <v>нд</v>
      </c>
      <c r="S202" s="135" t="str">
        <f t="shared" si="251"/>
        <v>нд</v>
      </c>
      <c r="T202" s="131"/>
    </row>
    <row r="203" spans="1:20">
      <c r="A203" s="41" t="s">
        <v>366</v>
      </c>
      <c r="B203" s="15" t="s">
        <v>119</v>
      </c>
      <c r="C203" s="13" t="s">
        <v>120</v>
      </c>
      <c r="D203" s="86">
        <v>0.51500000000000001</v>
      </c>
      <c r="E203" s="86">
        <v>0.51500000000000001</v>
      </c>
      <c r="F203" s="87" t="s">
        <v>24</v>
      </c>
      <c r="G203" s="87" t="str">
        <f t="shared" si="381"/>
        <v>нд</v>
      </c>
      <c r="H203" s="87" t="str">
        <f t="shared" si="381"/>
        <v>нд</v>
      </c>
      <c r="I203" s="87" t="s">
        <v>24</v>
      </c>
      <c r="J203" s="87" t="s">
        <v>24</v>
      </c>
      <c r="K203" s="87" t="s">
        <v>24</v>
      </c>
      <c r="L203" s="87" t="s">
        <v>24</v>
      </c>
      <c r="M203" s="87" t="s">
        <v>24</v>
      </c>
      <c r="N203" s="87" t="s">
        <v>24</v>
      </c>
      <c r="O203" s="87" t="s">
        <v>24</v>
      </c>
      <c r="P203" s="103" t="s">
        <v>24</v>
      </c>
      <c r="Q203" s="133" t="str">
        <f t="shared" si="382"/>
        <v>нд</v>
      </c>
      <c r="R203" s="134" t="str">
        <f t="shared" si="383"/>
        <v>нд</v>
      </c>
      <c r="S203" s="135" t="str">
        <f t="shared" si="251"/>
        <v>нд</v>
      </c>
      <c r="T203" s="131"/>
    </row>
    <row r="204" spans="1:20" ht="47.25">
      <c r="A204" s="41" t="s">
        <v>367</v>
      </c>
      <c r="B204" s="15" t="s">
        <v>121</v>
      </c>
      <c r="C204" s="13" t="s">
        <v>122</v>
      </c>
      <c r="D204" s="86">
        <v>0.12</v>
      </c>
      <c r="E204" s="86">
        <v>0.12</v>
      </c>
      <c r="F204" s="87" t="s">
        <v>24</v>
      </c>
      <c r="G204" s="87" t="str">
        <f t="shared" si="381"/>
        <v>нд</v>
      </c>
      <c r="H204" s="87" t="str">
        <f t="shared" si="381"/>
        <v>нд</v>
      </c>
      <c r="I204" s="87" t="s">
        <v>24</v>
      </c>
      <c r="J204" s="87" t="s">
        <v>24</v>
      </c>
      <c r="K204" s="87" t="s">
        <v>24</v>
      </c>
      <c r="L204" s="87" t="s">
        <v>24</v>
      </c>
      <c r="M204" s="87" t="s">
        <v>24</v>
      </c>
      <c r="N204" s="87" t="s">
        <v>24</v>
      </c>
      <c r="O204" s="87" t="s">
        <v>24</v>
      </c>
      <c r="P204" s="103" t="s">
        <v>24</v>
      </c>
      <c r="Q204" s="133" t="str">
        <f t="shared" si="382"/>
        <v>нд</v>
      </c>
      <c r="R204" s="134" t="str">
        <f t="shared" si="383"/>
        <v>нд</v>
      </c>
      <c r="S204" s="135" t="str">
        <f t="shared" si="251"/>
        <v>нд</v>
      </c>
      <c r="T204" s="131"/>
    </row>
    <row r="205" spans="1:20">
      <c r="A205" s="41" t="s">
        <v>368</v>
      </c>
      <c r="B205" s="15" t="s">
        <v>123</v>
      </c>
      <c r="C205" s="13" t="s">
        <v>124</v>
      </c>
      <c r="D205" s="86">
        <v>0.16500000000000001</v>
      </c>
      <c r="E205" s="86">
        <v>0.16500000000000001</v>
      </c>
      <c r="F205" s="87" t="s">
        <v>24</v>
      </c>
      <c r="G205" s="87" t="str">
        <f t="shared" si="381"/>
        <v>нд</v>
      </c>
      <c r="H205" s="87" t="str">
        <f t="shared" si="381"/>
        <v>нд</v>
      </c>
      <c r="I205" s="87" t="s">
        <v>24</v>
      </c>
      <c r="J205" s="87" t="s">
        <v>24</v>
      </c>
      <c r="K205" s="87" t="s">
        <v>24</v>
      </c>
      <c r="L205" s="87" t="s">
        <v>24</v>
      </c>
      <c r="M205" s="87" t="s">
        <v>24</v>
      </c>
      <c r="N205" s="87" t="s">
        <v>24</v>
      </c>
      <c r="O205" s="87" t="s">
        <v>24</v>
      </c>
      <c r="P205" s="103" t="s">
        <v>24</v>
      </c>
      <c r="Q205" s="133" t="str">
        <f t="shared" si="382"/>
        <v>нд</v>
      </c>
      <c r="R205" s="134" t="str">
        <f t="shared" si="383"/>
        <v>нд</v>
      </c>
      <c r="S205" s="135" t="str">
        <f t="shared" si="251"/>
        <v>нд</v>
      </c>
      <c r="T205" s="131"/>
    </row>
    <row r="206" spans="1:20">
      <c r="A206" s="27" t="s">
        <v>369</v>
      </c>
      <c r="B206" s="28" t="s">
        <v>125</v>
      </c>
      <c r="C206" s="29" t="s">
        <v>23</v>
      </c>
      <c r="D206" s="84">
        <f t="shared" ref="D206:E206" si="391">IF(NOT(SUM(D207,D213)=0),SUM(D207,D213),"нд")</f>
        <v>14.709000000000001</v>
      </c>
      <c r="E206" s="84">
        <f t="shared" si="391"/>
        <v>14.709000000000001</v>
      </c>
      <c r="F206" s="84" t="str">
        <f t="shared" ref="F206:G206" si="392">IF(NOT(SUM(F207,F213)=0),SUM(F207,F213),"нд")</f>
        <v>нд</v>
      </c>
      <c r="G206" s="84" t="str">
        <f t="shared" si="392"/>
        <v>нд</v>
      </c>
      <c r="H206" s="84" t="str">
        <f t="shared" ref="H206" si="393">IF(NOT(SUM(H207,H213)=0),SUM(H207,H213),"нд")</f>
        <v>нд</v>
      </c>
      <c r="I206" s="84" t="str">
        <f t="shared" ref="I206:M206" si="394">IF(NOT(SUM(I207,I213)=0),SUM(I207,I213),"нд")</f>
        <v>нд</v>
      </c>
      <c r="J206" s="84" t="str">
        <f t="shared" si="394"/>
        <v>нд</v>
      </c>
      <c r="K206" s="84" t="str">
        <f t="shared" si="394"/>
        <v>нд</v>
      </c>
      <c r="L206" s="84" t="str">
        <f t="shared" si="394"/>
        <v>нд</v>
      </c>
      <c r="M206" s="84" t="str">
        <f t="shared" si="394"/>
        <v>нд</v>
      </c>
      <c r="N206" s="84" t="str">
        <f t="shared" ref="N206:O206" si="395">IF(NOT(SUM(N207,N213)=0),SUM(N207,N213),"нд")</f>
        <v>нд</v>
      </c>
      <c r="O206" s="84" t="str">
        <f t="shared" si="395"/>
        <v>нд</v>
      </c>
      <c r="P206" s="119" t="str">
        <f t="shared" ref="P206:R206" si="396">IF(NOT(SUM(P207,P213)=0),SUM(P207,P213),"нд")</f>
        <v>нд</v>
      </c>
      <c r="Q206" s="84" t="str">
        <f t="shared" si="396"/>
        <v>нд</v>
      </c>
      <c r="R206" s="84" t="str">
        <f t="shared" si="396"/>
        <v>нд</v>
      </c>
      <c r="S206" s="141" t="str">
        <f t="shared" si="251"/>
        <v>нд</v>
      </c>
      <c r="T206" s="131"/>
    </row>
    <row r="207" spans="1:20">
      <c r="A207" s="14" t="s">
        <v>370</v>
      </c>
      <c r="B207" s="9" t="s">
        <v>29</v>
      </c>
      <c r="C207" s="4" t="s">
        <v>23</v>
      </c>
      <c r="D207" s="90">
        <f t="shared" ref="D207:E207" si="397">IF(NOT(SUM(D208:D212)=0),SUM(D208:D212),"нд")</f>
        <v>4.8330000000000002</v>
      </c>
      <c r="E207" s="90">
        <f t="shared" si="397"/>
        <v>4.8330000000000002</v>
      </c>
      <c r="F207" s="90" t="str">
        <f t="shared" ref="F207" si="398">IF(NOT(SUM(F208:F212)=0),SUM(F208:F212),"нд")</f>
        <v>нд</v>
      </c>
      <c r="G207" s="90" t="str">
        <f t="shared" ref="G207" si="399">IF(NOT(SUM(G208:G212)=0),SUM(G208:G212),"нд")</f>
        <v>нд</v>
      </c>
      <c r="H207" s="90" t="str">
        <f t="shared" ref="H207" si="400">IF(NOT(SUM(H208:H212)=0),SUM(H208:H212),"нд")</f>
        <v>нд</v>
      </c>
      <c r="I207" s="90" t="str">
        <f t="shared" ref="I207:M207" si="401">IF(NOT(SUM(I208:I212)=0),SUM(I208:I212),"нд")</f>
        <v>нд</v>
      </c>
      <c r="J207" s="90" t="str">
        <f t="shared" si="401"/>
        <v>нд</v>
      </c>
      <c r="K207" s="90" t="str">
        <f t="shared" si="401"/>
        <v>нд</v>
      </c>
      <c r="L207" s="90" t="str">
        <f t="shared" si="401"/>
        <v>нд</v>
      </c>
      <c r="M207" s="90" t="str">
        <f t="shared" si="401"/>
        <v>нд</v>
      </c>
      <c r="N207" s="90" t="str">
        <f t="shared" ref="N207:O207" si="402">IF(NOT(SUM(N208:N212)=0),SUM(N208:N212),"нд")</f>
        <v>нд</v>
      </c>
      <c r="O207" s="90" t="str">
        <f t="shared" si="402"/>
        <v>нд</v>
      </c>
      <c r="P207" s="123" t="str">
        <f t="shared" ref="P207:R207" si="403">IF(NOT(SUM(P208:P212)=0),SUM(P208:P212),"нд")</f>
        <v>нд</v>
      </c>
      <c r="Q207" s="90" t="str">
        <f t="shared" si="403"/>
        <v>нд</v>
      </c>
      <c r="R207" s="90" t="str">
        <f t="shared" si="403"/>
        <v>нд</v>
      </c>
      <c r="S207" s="137" t="str">
        <f t="shared" si="251"/>
        <v>нд</v>
      </c>
      <c r="T207" s="131"/>
    </row>
    <row r="208" spans="1:20">
      <c r="A208" s="11" t="s">
        <v>371</v>
      </c>
      <c r="B208" s="15" t="s">
        <v>126</v>
      </c>
      <c r="C208" s="13" t="s">
        <v>127</v>
      </c>
      <c r="D208" s="87">
        <v>1.419</v>
      </c>
      <c r="E208" s="87">
        <v>1.419</v>
      </c>
      <c r="F208" s="87" t="s">
        <v>24</v>
      </c>
      <c r="G208" s="87" t="str">
        <f t="shared" ref="G208:H212" si="404">IF(NOT(SUM(I208,K208,M208,O208)=0),SUM(I208,K208,M208,O208),"нд")</f>
        <v>нд</v>
      </c>
      <c r="H208" s="87" t="str">
        <f t="shared" si="404"/>
        <v>нд</v>
      </c>
      <c r="I208" s="87" t="s">
        <v>24</v>
      </c>
      <c r="J208" s="87" t="s">
        <v>24</v>
      </c>
      <c r="K208" s="93" t="s">
        <v>24</v>
      </c>
      <c r="L208" s="93" t="s">
        <v>24</v>
      </c>
      <c r="M208" s="93" t="s">
        <v>24</v>
      </c>
      <c r="N208" s="93" t="s">
        <v>24</v>
      </c>
      <c r="O208" s="93" t="s">
        <v>24</v>
      </c>
      <c r="P208" s="107" t="s">
        <v>24</v>
      </c>
      <c r="Q208" s="133" t="str">
        <f t="shared" ref="Q208:Q216" si="405">IF(NOT(OR(F208="нд",H208="нд")),F208-H208,F208)</f>
        <v>нд</v>
      </c>
      <c r="R208" s="134" t="str">
        <f t="shared" ref="R208:R216" si="406">IF(SUM(H208)-SUM(G208)=0,"нд",SUM(H208)-SUM(G208))</f>
        <v>нд</v>
      </c>
      <c r="S208" s="135" t="str">
        <f t="shared" si="251"/>
        <v>нд</v>
      </c>
      <c r="T208" s="131"/>
    </row>
    <row r="209" spans="1:20">
      <c r="A209" s="11" t="s">
        <v>372</v>
      </c>
      <c r="B209" s="15" t="s">
        <v>128</v>
      </c>
      <c r="C209" s="13" t="s">
        <v>129</v>
      </c>
      <c r="D209" s="87">
        <v>3.4140000000000001</v>
      </c>
      <c r="E209" s="87">
        <v>3.4140000000000001</v>
      </c>
      <c r="F209" s="87" t="s">
        <v>24</v>
      </c>
      <c r="G209" s="87" t="str">
        <f t="shared" si="404"/>
        <v>нд</v>
      </c>
      <c r="H209" s="87" t="str">
        <f t="shared" si="404"/>
        <v>нд</v>
      </c>
      <c r="I209" s="87" t="s">
        <v>24</v>
      </c>
      <c r="J209" s="87" t="s">
        <v>24</v>
      </c>
      <c r="K209" s="93" t="s">
        <v>24</v>
      </c>
      <c r="L209" s="93" t="s">
        <v>24</v>
      </c>
      <c r="M209" s="93" t="s">
        <v>24</v>
      </c>
      <c r="N209" s="93" t="s">
        <v>24</v>
      </c>
      <c r="O209" s="93" t="s">
        <v>24</v>
      </c>
      <c r="P209" s="107" t="s">
        <v>24</v>
      </c>
      <c r="Q209" s="133" t="str">
        <f t="shared" si="405"/>
        <v>нд</v>
      </c>
      <c r="R209" s="134" t="str">
        <f t="shared" si="406"/>
        <v>нд</v>
      </c>
      <c r="S209" s="135" t="str">
        <f t="shared" si="251"/>
        <v>нд</v>
      </c>
      <c r="T209" s="131"/>
    </row>
    <row r="210" spans="1:20">
      <c r="A210" s="11" t="s">
        <v>373</v>
      </c>
      <c r="B210" s="20" t="s">
        <v>130</v>
      </c>
      <c r="C210" s="13" t="s">
        <v>131</v>
      </c>
      <c r="D210" s="87" t="s">
        <v>24</v>
      </c>
      <c r="E210" s="87" t="s">
        <v>24</v>
      </c>
      <c r="F210" s="87" t="s">
        <v>24</v>
      </c>
      <c r="G210" s="87" t="str">
        <f t="shared" si="404"/>
        <v>нд</v>
      </c>
      <c r="H210" s="87" t="str">
        <f t="shared" si="404"/>
        <v>нд</v>
      </c>
      <c r="I210" s="87" t="s">
        <v>24</v>
      </c>
      <c r="J210" s="87" t="s">
        <v>24</v>
      </c>
      <c r="K210" s="93" t="s">
        <v>24</v>
      </c>
      <c r="L210" s="93" t="s">
        <v>24</v>
      </c>
      <c r="M210" s="93" t="s">
        <v>24</v>
      </c>
      <c r="N210" s="93" t="s">
        <v>24</v>
      </c>
      <c r="O210" s="93" t="s">
        <v>24</v>
      </c>
      <c r="P210" s="107" t="s">
        <v>24</v>
      </c>
      <c r="Q210" s="133" t="str">
        <f t="shared" si="405"/>
        <v>нд</v>
      </c>
      <c r="R210" s="134" t="str">
        <f t="shared" si="406"/>
        <v>нд</v>
      </c>
      <c r="S210" s="135" t="str">
        <f t="shared" si="251"/>
        <v>нд</v>
      </c>
      <c r="T210" s="131"/>
    </row>
    <row r="211" spans="1:20" ht="31.5">
      <c r="A211" s="11" t="s">
        <v>374</v>
      </c>
      <c r="B211" s="12" t="s">
        <v>132</v>
      </c>
      <c r="C211" s="38" t="s">
        <v>133</v>
      </c>
      <c r="D211" s="87" t="s">
        <v>24</v>
      </c>
      <c r="E211" s="87" t="s">
        <v>24</v>
      </c>
      <c r="F211" s="87" t="s">
        <v>24</v>
      </c>
      <c r="G211" s="87" t="str">
        <f t="shared" si="404"/>
        <v>нд</v>
      </c>
      <c r="H211" s="87" t="str">
        <f t="shared" si="404"/>
        <v>нд</v>
      </c>
      <c r="I211" s="87" t="s">
        <v>24</v>
      </c>
      <c r="J211" s="87" t="s">
        <v>24</v>
      </c>
      <c r="K211" s="108" t="s">
        <v>24</v>
      </c>
      <c r="L211" s="108" t="s">
        <v>24</v>
      </c>
      <c r="M211" s="108" t="s">
        <v>24</v>
      </c>
      <c r="N211" s="108" t="s">
        <v>24</v>
      </c>
      <c r="O211" s="87" t="s">
        <v>24</v>
      </c>
      <c r="P211" s="105" t="s">
        <v>24</v>
      </c>
      <c r="Q211" s="133" t="str">
        <f t="shared" si="405"/>
        <v>нд</v>
      </c>
      <c r="R211" s="134" t="str">
        <f t="shared" si="406"/>
        <v>нд</v>
      </c>
      <c r="S211" s="135" t="str">
        <f t="shared" si="251"/>
        <v>нд</v>
      </c>
      <c r="T211" s="131"/>
    </row>
    <row r="212" spans="1:20">
      <c r="A212" s="11" t="s">
        <v>375</v>
      </c>
      <c r="B212" s="12" t="s">
        <v>137</v>
      </c>
      <c r="C212" s="38" t="s">
        <v>376</v>
      </c>
      <c r="D212" s="87" t="s">
        <v>24</v>
      </c>
      <c r="E212" s="87" t="s">
        <v>24</v>
      </c>
      <c r="F212" s="87" t="s">
        <v>24</v>
      </c>
      <c r="G212" s="87" t="str">
        <f t="shared" si="404"/>
        <v>нд</v>
      </c>
      <c r="H212" s="87" t="str">
        <f t="shared" si="404"/>
        <v>нд</v>
      </c>
      <c r="I212" s="87" t="s">
        <v>24</v>
      </c>
      <c r="J212" s="87" t="s">
        <v>24</v>
      </c>
      <c r="K212" s="108" t="s">
        <v>24</v>
      </c>
      <c r="L212" s="108" t="s">
        <v>24</v>
      </c>
      <c r="M212" s="93" t="s">
        <v>24</v>
      </c>
      <c r="N212" s="108" t="s">
        <v>24</v>
      </c>
      <c r="O212" s="93" t="s">
        <v>24</v>
      </c>
      <c r="P212" s="105" t="s">
        <v>24</v>
      </c>
      <c r="Q212" s="133" t="str">
        <f t="shared" si="405"/>
        <v>нд</v>
      </c>
      <c r="R212" s="134" t="str">
        <f t="shared" si="406"/>
        <v>нд</v>
      </c>
      <c r="S212" s="135" t="str">
        <f t="shared" ref="S212:S216" si="407">IF(AND(NOT(SUM(R212)=0),NOT(SUM(G212)=0)),ROUND(SUM(R212)/SUM(G212)*100,2),"нд")</f>
        <v>нд</v>
      </c>
      <c r="T212" s="131"/>
    </row>
    <row r="213" spans="1:20">
      <c r="A213" s="16" t="s">
        <v>377</v>
      </c>
      <c r="B213" s="19" t="s">
        <v>65</v>
      </c>
      <c r="C213" s="18" t="s">
        <v>23</v>
      </c>
      <c r="D213" s="81">
        <f t="shared" ref="D213:E213" si="408">IF(NOT(SUM(D214:D216)=0),SUM(D214:D216),"нд")</f>
        <v>9.8760000000000012</v>
      </c>
      <c r="E213" s="81">
        <f t="shared" si="408"/>
        <v>9.8760000000000012</v>
      </c>
      <c r="F213" s="81" t="str">
        <f t="shared" ref="F213" si="409">IF(NOT(SUM(F214:F216)=0),SUM(F214:F216),"нд")</f>
        <v>нд</v>
      </c>
      <c r="G213" s="81" t="str">
        <f t="shared" ref="G213" si="410">IF(NOT(SUM(G214:G216)=0),SUM(G214:G216),"нд")</f>
        <v>нд</v>
      </c>
      <c r="H213" s="81" t="str">
        <f t="shared" ref="H213" si="411">IF(NOT(SUM(H214:H216)=0),SUM(H214:H216),"нд")</f>
        <v>нд</v>
      </c>
      <c r="I213" s="81" t="str">
        <f t="shared" ref="I213:M213" si="412">IF(NOT(SUM(I214:I216)=0),SUM(I214:I216),"нд")</f>
        <v>нд</v>
      </c>
      <c r="J213" s="81" t="str">
        <f t="shared" si="412"/>
        <v>нд</v>
      </c>
      <c r="K213" s="81" t="str">
        <f t="shared" si="412"/>
        <v>нд</v>
      </c>
      <c r="L213" s="81" t="str">
        <f t="shared" si="412"/>
        <v>нд</v>
      </c>
      <c r="M213" s="81" t="str">
        <f t="shared" si="412"/>
        <v>нд</v>
      </c>
      <c r="N213" s="81" t="str">
        <f t="shared" ref="N213:O213" si="413">IF(NOT(SUM(N214:N216)=0),SUM(N214:N216),"нд")</f>
        <v>нд</v>
      </c>
      <c r="O213" s="81" t="str">
        <f t="shared" si="413"/>
        <v>нд</v>
      </c>
      <c r="P213" s="116" t="str">
        <f t="shared" ref="P213:R213" si="414">IF(NOT(SUM(P214:P216)=0),SUM(P214:P216),"нд")</f>
        <v>нд</v>
      </c>
      <c r="Q213" s="81" t="str">
        <f t="shared" si="414"/>
        <v>нд</v>
      </c>
      <c r="R213" s="81" t="str">
        <f t="shared" si="414"/>
        <v>нд</v>
      </c>
      <c r="S213" s="139" t="str">
        <f t="shared" si="407"/>
        <v>нд</v>
      </c>
      <c r="T213" s="131"/>
    </row>
    <row r="214" spans="1:20">
      <c r="A214" s="11" t="s">
        <v>378</v>
      </c>
      <c r="B214" s="15" t="s">
        <v>134</v>
      </c>
      <c r="C214" s="13" t="s">
        <v>379</v>
      </c>
      <c r="D214" s="98">
        <v>4.593</v>
      </c>
      <c r="E214" s="98">
        <v>4.593</v>
      </c>
      <c r="F214" s="87" t="s">
        <v>24</v>
      </c>
      <c r="G214" s="87" t="str">
        <f t="shared" ref="G214:H216" si="415">IF(NOT(SUM(I214,K214,M214,O214)=0),SUM(I214,K214,M214,O214),"нд")</f>
        <v>нд</v>
      </c>
      <c r="H214" s="87" t="str">
        <f t="shared" si="415"/>
        <v>нд</v>
      </c>
      <c r="I214" s="87" t="s">
        <v>24</v>
      </c>
      <c r="J214" s="87" t="s">
        <v>24</v>
      </c>
      <c r="K214" s="112" t="s">
        <v>24</v>
      </c>
      <c r="L214" s="112" t="s">
        <v>24</v>
      </c>
      <c r="M214" s="112" t="s">
        <v>24</v>
      </c>
      <c r="N214" s="112" t="s">
        <v>24</v>
      </c>
      <c r="O214" s="108" t="s">
        <v>24</v>
      </c>
      <c r="P214" s="130" t="s">
        <v>24</v>
      </c>
      <c r="Q214" s="133" t="str">
        <f t="shared" si="405"/>
        <v>нд</v>
      </c>
      <c r="R214" s="134" t="str">
        <f t="shared" si="406"/>
        <v>нд</v>
      </c>
      <c r="S214" s="135" t="str">
        <f t="shared" si="407"/>
        <v>нд</v>
      </c>
      <c r="T214" s="131"/>
    </row>
    <row r="215" spans="1:20" ht="31.5">
      <c r="A215" s="71" t="s">
        <v>380</v>
      </c>
      <c r="B215" s="77" t="s">
        <v>135</v>
      </c>
      <c r="C215" s="78" t="s">
        <v>136</v>
      </c>
      <c r="D215" s="86">
        <v>5.2830000000000004</v>
      </c>
      <c r="E215" s="86">
        <v>5.2830000000000004</v>
      </c>
      <c r="F215" s="86" t="s">
        <v>24</v>
      </c>
      <c r="G215" s="87" t="str">
        <f t="shared" si="415"/>
        <v>нд</v>
      </c>
      <c r="H215" s="87" t="str">
        <f t="shared" si="415"/>
        <v>нд</v>
      </c>
      <c r="I215" s="87" t="s">
        <v>24</v>
      </c>
      <c r="J215" s="87" t="s">
        <v>24</v>
      </c>
      <c r="K215" s="108" t="s">
        <v>24</v>
      </c>
      <c r="L215" s="108" t="s">
        <v>24</v>
      </c>
      <c r="M215" s="108" t="s">
        <v>24</v>
      </c>
      <c r="N215" s="108" t="s">
        <v>24</v>
      </c>
      <c r="O215" s="108" t="s">
        <v>24</v>
      </c>
      <c r="P215" s="105" t="s">
        <v>24</v>
      </c>
      <c r="Q215" s="133" t="str">
        <f t="shared" si="405"/>
        <v>нд</v>
      </c>
      <c r="R215" s="134" t="str">
        <f t="shared" si="406"/>
        <v>нд</v>
      </c>
      <c r="S215" s="135" t="str">
        <f t="shared" si="407"/>
        <v>нд</v>
      </c>
      <c r="T215" s="131"/>
    </row>
    <row r="216" spans="1:20">
      <c r="A216" s="71" t="s">
        <v>381</v>
      </c>
      <c r="B216" s="75" t="s">
        <v>137</v>
      </c>
      <c r="C216" s="76" t="s">
        <v>138</v>
      </c>
      <c r="D216" s="86" t="s">
        <v>24</v>
      </c>
      <c r="E216" s="86" t="s">
        <v>24</v>
      </c>
      <c r="F216" s="86" t="s">
        <v>24</v>
      </c>
      <c r="G216" s="87" t="str">
        <f t="shared" si="415"/>
        <v>нд</v>
      </c>
      <c r="H216" s="87" t="str">
        <f t="shared" si="415"/>
        <v>нд</v>
      </c>
      <c r="I216" s="87" t="s">
        <v>24</v>
      </c>
      <c r="J216" s="87" t="s">
        <v>24</v>
      </c>
      <c r="K216" s="86" t="s">
        <v>24</v>
      </c>
      <c r="L216" s="86" t="s">
        <v>24</v>
      </c>
      <c r="M216" s="86" t="s">
        <v>24</v>
      </c>
      <c r="N216" s="86" t="s">
        <v>24</v>
      </c>
      <c r="O216" s="108" t="s">
        <v>24</v>
      </c>
      <c r="P216" s="101" t="s">
        <v>24</v>
      </c>
      <c r="Q216" s="133" t="str">
        <f t="shared" si="405"/>
        <v>нд</v>
      </c>
      <c r="R216" s="134" t="str">
        <f t="shared" si="406"/>
        <v>нд</v>
      </c>
      <c r="S216" s="135" t="str">
        <f t="shared" si="407"/>
        <v>нд</v>
      </c>
      <c r="T216" s="131"/>
    </row>
  </sheetData>
  <mergeCells count="37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F15:F17"/>
    <mergeCell ref="G15:P15"/>
    <mergeCell ref="Q15:Q17"/>
    <mergeCell ref="D139:D140"/>
    <mergeCell ref="F139:F140"/>
    <mergeCell ref="E139:E140"/>
    <mergeCell ref="Q139:Q140"/>
    <mergeCell ref="A4:T4"/>
    <mergeCell ref="A5:T5"/>
    <mergeCell ref="A7:T7"/>
    <mergeCell ref="A8:T8"/>
    <mergeCell ref="A10:T10"/>
    <mergeCell ref="A12:T12"/>
    <mergeCell ref="I139:I140"/>
    <mergeCell ref="J139:J140"/>
    <mergeCell ref="K139:K140"/>
    <mergeCell ref="L139:L140"/>
    <mergeCell ref="N139:N140"/>
    <mergeCell ref="P139:P140"/>
    <mergeCell ref="M139:M140"/>
    <mergeCell ref="O139:O140"/>
    <mergeCell ref="A13:T13"/>
    <mergeCell ref="A14:T14"/>
    <mergeCell ref="A15:A17"/>
    <mergeCell ref="B15:B17"/>
    <mergeCell ref="C15:C17"/>
    <mergeCell ref="D15:D17"/>
    <mergeCell ref="E15:E17"/>
  </mergeCells>
  <conditionalFormatting sqref="B209">
    <cfRule type="cellIs" dxfId="46" priority="116" stopIfTrue="1" operator="equal">
      <formula>0</formula>
    </cfRule>
  </conditionalFormatting>
  <conditionalFormatting sqref="D191 D193 D195 D197 D199:D200 D76 D113 D94:D110 D78:D81 D83:D86 D115:D126 D90:D92 D185 D180:D183 D214:D216 D39:D41 D33 D135:D139 D141:D146 D35:D36 D202:D205 D208:D212 D69 D73 D175 D177 D187 D151 D153 D155 D157 D159 D164 D166 D148 D169 D162 D43 D52 D54 D59 D61 D63 D66 D46 D48 D56 D171:D172 D28">
    <cfRule type="cellIs" dxfId="45" priority="115" operator="notEqual">
      <formula>"нд"</formula>
    </cfRule>
  </conditionalFormatting>
  <conditionalFormatting sqref="D78:D86 D88:D125">
    <cfRule type="colorScale" priority="114">
      <colorScale>
        <cfvo type="min" val="0"/>
        <cfvo type="max" val="0"/>
        <color theme="0"/>
        <color rgb="FFFFEF9C"/>
      </colorScale>
    </cfRule>
  </conditionalFormatting>
  <conditionalFormatting sqref="D191:D200">
    <cfRule type="colorScale" priority="113">
      <colorScale>
        <cfvo type="min" val="0"/>
        <cfvo type="max" val="0"/>
        <color theme="0"/>
        <color rgb="FFFFEF9C"/>
      </colorScale>
    </cfRule>
  </conditionalFormatting>
  <conditionalFormatting sqref="D33">
    <cfRule type="colorScale" priority="111">
      <colorScale>
        <cfvo type="min" val="0"/>
        <cfvo type="max" val="0"/>
        <color theme="0"/>
        <color theme="0"/>
      </colorScale>
    </cfRule>
    <cfRule type="colorScale" priority="112">
      <colorScale>
        <cfvo type="min" val="0"/>
        <cfvo type="max" val="0"/>
        <color theme="0"/>
        <color rgb="FFFFEF9C"/>
      </colorScale>
    </cfRule>
  </conditionalFormatting>
  <conditionalFormatting sqref="D28">
    <cfRule type="colorScale" priority="110">
      <colorScale>
        <cfvo type="min" val="0"/>
        <cfvo type="max" val="0"/>
        <color theme="0"/>
        <color theme="0"/>
      </colorScale>
    </cfRule>
  </conditionalFormatting>
  <conditionalFormatting sqref="D35:D36">
    <cfRule type="colorScale" priority="109">
      <colorScale>
        <cfvo type="min" val="0"/>
        <cfvo type="max" val="0"/>
        <color theme="0"/>
        <color theme="0"/>
      </colorScale>
    </cfRule>
  </conditionalFormatting>
  <conditionalFormatting sqref="D39:D41">
    <cfRule type="colorScale" priority="108">
      <colorScale>
        <cfvo type="min" val="0"/>
        <cfvo type="max" val="0"/>
        <color theme="0"/>
        <color theme="0"/>
      </colorScale>
    </cfRule>
  </conditionalFormatting>
  <conditionalFormatting sqref="D69">
    <cfRule type="colorScale" priority="107">
      <colorScale>
        <cfvo type="min" val="0"/>
        <cfvo type="max" val="0"/>
        <color theme="0"/>
        <color theme="0"/>
      </colorScale>
    </cfRule>
  </conditionalFormatting>
  <conditionalFormatting sqref="D88:D126">
    <cfRule type="colorScale" priority="106">
      <colorScale>
        <cfvo type="min" val="0"/>
        <cfvo type="max" val="0"/>
        <color theme="0"/>
        <color theme="0"/>
      </colorScale>
    </cfRule>
  </conditionalFormatting>
  <conditionalFormatting sqref="D78:D86">
    <cfRule type="colorScale" priority="105">
      <colorScale>
        <cfvo type="min" val="0"/>
        <cfvo type="max" val="0"/>
        <color theme="0"/>
        <color theme="0"/>
      </colorScale>
    </cfRule>
  </conditionalFormatting>
  <conditionalFormatting sqref="D137:D138">
    <cfRule type="colorScale" priority="104">
      <colorScale>
        <cfvo type="min" val="0"/>
        <cfvo type="max" val="0"/>
        <color theme="0"/>
        <color theme="0"/>
      </colorScale>
    </cfRule>
  </conditionalFormatting>
  <conditionalFormatting sqref="D141:D146">
    <cfRule type="colorScale" priority="103">
      <colorScale>
        <cfvo type="min" val="0"/>
        <cfvo type="max" val="0"/>
        <color theme="0"/>
        <color theme="0"/>
      </colorScale>
    </cfRule>
  </conditionalFormatting>
  <conditionalFormatting sqref="D162">
    <cfRule type="colorScale" priority="102">
      <colorScale>
        <cfvo type="min" val="0"/>
        <cfvo type="max" val="0"/>
        <color theme="0"/>
        <color theme="0"/>
      </colorScale>
    </cfRule>
  </conditionalFormatting>
  <conditionalFormatting sqref="D172">
    <cfRule type="colorScale" priority="101">
      <colorScale>
        <cfvo type="min" val="0"/>
        <cfvo type="max" val="0"/>
        <color theme="0"/>
        <color theme="0"/>
      </colorScale>
    </cfRule>
  </conditionalFormatting>
  <conditionalFormatting sqref="D180:D183">
    <cfRule type="colorScale" priority="100">
      <colorScale>
        <cfvo type="min" val="0"/>
        <cfvo type="max" val="0"/>
        <color theme="0"/>
        <color theme="0"/>
      </colorScale>
    </cfRule>
  </conditionalFormatting>
  <conditionalFormatting sqref="D185">
    <cfRule type="colorScale" priority="99">
      <colorScale>
        <cfvo type="min" val="0"/>
        <cfvo type="max" val="0"/>
        <color theme="0"/>
        <color theme="0"/>
      </colorScale>
    </cfRule>
  </conditionalFormatting>
  <conditionalFormatting sqref="D200">
    <cfRule type="colorScale" priority="98">
      <colorScale>
        <cfvo type="min" val="0"/>
        <cfvo type="max" val="0"/>
        <color theme="0"/>
        <color theme="0"/>
      </colorScale>
    </cfRule>
  </conditionalFormatting>
  <conditionalFormatting sqref="D202:D205">
    <cfRule type="colorScale" priority="97">
      <colorScale>
        <cfvo type="min" val="0"/>
        <cfvo type="max" val="0"/>
        <color theme="0"/>
        <color theme="0"/>
      </colorScale>
    </cfRule>
  </conditionalFormatting>
  <conditionalFormatting sqref="D208:D209">
    <cfRule type="colorScale" priority="96">
      <colorScale>
        <cfvo type="min" val="0"/>
        <cfvo type="max" val="0"/>
        <color theme="0"/>
        <color theme="0"/>
      </colorScale>
    </cfRule>
  </conditionalFormatting>
  <conditionalFormatting sqref="D214:D215">
    <cfRule type="colorScale" priority="95">
      <colorScale>
        <cfvo type="min" val="0"/>
        <cfvo type="max" val="0"/>
        <color theme="0"/>
        <color theme="0"/>
      </colorScale>
    </cfRule>
  </conditionalFormatting>
  <conditionalFormatting sqref="F185 F171 F181:F183 F214:F216 F39:F41 F33 F130:F132 F35:F36 F202:F205 F208:F212 F69 F73 F175 F177 F187 F151 F153 F155 F157 F159 F164 F166 F148 F169 F162 F43 F52 F54 F59 F61 F63 F66 F46 F48 F56 F141:F146 F28 F76:F86 F88:F126 F135:F139 F191:F199">
    <cfRule type="cellIs" dxfId="44" priority="94" operator="notEqual">
      <formula>"нд"</formula>
    </cfRule>
  </conditionalFormatting>
  <conditionalFormatting sqref="F28">
    <cfRule type="colorScale" priority="93">
      <colorScale>
        <cfvo type="min" val="0"/>
        <cfvo type="max" val="0"/>
        <color theme="0"/>
        <color theme="0"/>
      </colorScale>
    </cfRule>
  </conditionalFormatting>
  <conditionalFormatting sqref="F79">
    <cfRule type="colorScale" priority="92">
      <colorScale>
        <cfvo type="min" val="0"/>
        <cfvo type="max" val="0"/>
        <color theme="0"/>
        <color theme="0"/>
      </colorScale>
    </cfRule>
  </conditionalFormatting>
  <conditionalFormatting sqref="F88:F126">
    <cfRule type="colorScale" priority="91">
      <colorScale>
        <cfvo type="min" val="0"/>
        <cfvo type="max" val="0"/>
        <color theme="0"/>
        <color theme="0"/>
      </colorScale>
    </cfRule>
  </conditionalFormatting>
  <conditionalFormatting sqref="F137:F138">
    <cfRule type="colorScale" priority="90">
      <colorScale>
        <cfvo type="min" val="0"/>
        <cfvo type="max" val="0"/>
        <color theme="0"/>
        <color theme="0"/>
      </colorScale>
    </cfRule>
  </conditionalFormatting>
  <conditionalFormatting sqref="F141:F146">
    <cfRule type="colorScale" priority="89">
      <colorScale>
        <cfvo type="min" val="0"/>
        <cfvo type="max" val="0"/>
        <color theme="0"/>
        <color theme="0"/>
      </colorScale>
    </cfRule>
  </conditionalFormatting>
  <conditionalFormatting sqref="F162">
    <cfRule type="colorScale" priority="88">
      <colorScale>
        <cfvo type="min" val="0"/>
        <cfvo type="max" val="0"/>
        <color theme="0"/>
        <color theme="0"/>
      </colorScale>
    </cfRule>
  </conditionalFormatting>
  <conditionalFormatting sqref="F181:F183">
    <cfRule type="colorScale" priority="86">
      <colorScale>
        <cfvo type="min" val="0"/>
        <cfvo type="max" val="0"/>
        <color theme="0"/>
        <color theme="0"/>
      </colorScale>
    </cfRule>
  </conditionalFormatting>
  <conditionalFormatting sqref="F185">
    <cfRule type="colorScale" priority="85">
      <colorScale>
        <cfvo type="min" val="0"/>
        <cfvo type="max" val="0"/>
        <color theme="0"/>
        <color theme="0"/>
      </colorScale>
    </cfRule>
  </conditionalFormatting>
  <conditionalFormatting sqref="E191 E193 E195 E197 E199:E200 E76 E113 E94:E110 E28 E83:E86 E80:E81 E90:E92 E185 E180:E183 E214:E216 E39:E41 E33 E135:E139 E141:E146 E35:E36 E202:E205 E208:E212 E69 E73 E175 E177 E187 E151 E153 E155 E157 E159 E164 E166 E148 E169 E162 E43 E52 E54 E59 E61 E63 E66 E46 E48 E56 E171:E172 E78 E115:E117 E119:E126">
    <cfRule type="cellIs" dxfId="43" priority="83" operator="notEqual">
      <formula>"нд"</formula>
    </cfRule>
  </conditionalFormatting>
  <conditionalFormatting sqref="E80:E86 E78 E88:E117 E119:E125">
    <cfRule type="colorScale" priority="82">
      <colorScale>
        <cfvo type="min" val="0"/>
        <cfvo type="max" val="0"/>
        <color theme="0"/>
        <color rgb="FFFFEF9C"/>
      </colorScale>
    </cfRule>
  </conditionalFormatting>
  <conditionalFormatting sqref="E191:E200">
    <cfRule type="colorScale" priority="81">
      <colorScale>
        <cfvo type="min" val="0"/>
        <cfvo type="max" val="0"/>
        <color theme="0"/>
        <color rgb="FFFFEF9C"/>
      </colorScale>
    </cfRule>
  </conditionalFormatting>
  <conditionalFormatting sqref="E33">
    <cfRule type="colorScale" priority="79">
      <colorScale>
        <cfvo type="min" val="0"/>
        <cfvo type="max" val="0"/>
        <color theme="0"/>
        <color theme="0"/>
      </colorScale>
    </cfRule>
    <cfRule type="colorScale" priority="80">
      <colorScale>
        <cfvo type="min" val="0"/>
        <cfvo type="max" val="0"/>
        <color theme="0"/>
        <color rgb="FFFFEF9C"/>
      </colorScale>
    </cfRule>
  </conditionalFormatting>
  <conditionalFormatting sqref="E28">
    <cfRule type="colorScale" priority="78">
      <colorScale>
        <cfvo type="min" val="0"/>
        <cfvo type="max" val="0"/>
        <color theme="0"/>
        <color theme="0"/>
      </colorScale>
    </cfRule>
  </conditionalFormatting>
  <conditionalFormatting sqref="E35:E36">
    <cfRule type="colorScale" priority="77">
      <colorScale>
        <cfvo type="min" val="0"/>
        <cfvo type="max" val="0"/>
        <color theme="0"/>
        <color theme="0"/>
      </colorScale>
    </cfRule>
  </conditionalFormatting>
  <conditionalFormatting sqref="E39:E41">
    <cfRule type="colorScale" priority="76">
      <colorScale>
        <cfvo type="min" val="0"/>
        <cfvo type="max" val="0"/>
        <color theme="0"/>
        <color theme="0"/>
      </colorScale>
    </cfRule>
  </conditionalFormatting>
  <conditionalFormatting sqref="E69">
    <cfRule type="colorScale" priority="75">
      <colorScale>
        <cfvo type="min" val="0"/>
        <cfvo type="max" val="0"/>
        <color theme="0"/>
        <color theme="0"/>
      </colorScale>
    </cfRule>
  </conditionalFormatting>
  <conditionalFormatting sqref="E88:E117 E119:E126">
    <cfRule type="colorScale" priority="74">
      <colorScale>
        <cfvo type="min" val="0"/>
        <cfvo type="max" val="0"/>
        <color theme="0"/>
        <color theme="0"/>
      </colorScale>
    </cfRule>
  </conditionalFormatting>
  <conditionalFormatting sqref="E80:E86 E78">
    <cfRule type="colorScale" priority="73">
      <colorScale>
        <cfvo type="min" val="0"/>
        <cfvo type="max" val="0"/>
        <color theme="0"/>
        <color theme="0"/>
      </colorScale>
    </cfRule>
  </conditionalFormatting>
  <conditionalFormatting sqref="E137:E138">
    <cfRule type="colorScale" priority="72">
      <colorScale>
        <cfvo type="min" val="0"/>
        <cfvo type="max" val="0"/>
        <color theme="0"/>
        <color theme="0"/>
      </colorScale>
    </cfRule>
  </conditionalFormatting>
  <conditionalFormatting sqref="E141:E146">
    <cfRule type="colorScale" priority="71">
      <colorScale>
        <cfvo type="min" val="0"/>
        <cfvo type="max" val="0"/>
        <color theme="0"/>
        <color theme="0"/>
      </colorScale>
    </cfRule>
  </conditionalFormatting>
  <conditionalFormatting sqref="E162">
    <cfRule type="colorScale" priority="70">
      <colorScale>
        <cfvo type="min" val="0"/>
        <cfvo type="max" val="0"/>
        <color theme="0"/>
        <color theme="0"/>
      </colorScale>
    </cfRule>
  </conditionalFormatting>
  <conditionalFormatting sqref="E172">
    <cfRule type="colorScale" priority="69">
      <colorScale>
        <cfvo type="min" val="0"/>
        <cfvo type="max" val="0"/>
        <color theme="0"/>
        <color theme="0"/>
      </colorScale>
    </cfRule>
  </conditionalFormatting>
  <conditionalFormatting sqref="E180:E183">
    <cfRule type="colorScale" priority="68">
      <colorScale>
        <cfvo type="min" val="0"/>
        <cfvo type="max" val="0"/>
        <color theme="0"/>
        <color theme="0"/>
      </colorScale>
    </cfRule>
  </conditionalFormatting>
  <conditionalFormatting sqref="E185">
    <cfRule type="colorScale" priority="67">
      <colorScale>
        <cfvo type="min" val="0"/>
        <cfvo type="max" val="0"/>
        <color theme="0"/>
        <color theme="0"/>
      </colorScale>
    </cfRule>
  </conditionalFormatting>
  <conditionalFormatting sqref="E200">
    <cfRule type="colorScale" priority="66">
      <colorScale>
        <cfvo type="min" val="0"/>
        <cfvo type="max" val="0"/>
        <color theme="0"/>
        <color theme="0"/>
      </colorScale>
    </cfRule>
  </conditionalFormatting>
  <conditionalFormatting sqref="E202:E205">
    <cfRule type="colorScale" priority="65">
      <colorScale>
        <cfvo type="min" val="0"/>
        <cfvo type="max" val="0"/>
        <color theme="0"/>
        <color theme="0"/>
      </colorScale>
    </cfRule>
  </conditionalFormatting>
  <conditionalFormatting sqref="E208:E209">
    <cfRule type="colorScale" priority="64">
      <colorScale>
        <cfvo type="min" val="0"/>
        <cfvo type="max" val="0"/>
        <color theme="0"/>
        <color theme="0"/>
      </colorScale>
    </cfRule>
  </conditionalFormatting>
  <conditionalFormatting sqref="E214:E215">
    <cfRule type="colorScale" priority="63">
      <colorScale>
        <cfvo type="min" val="0"/>
        <cfvo type="max" val="0"/>
        <color theme="0"/>
        <color theme="0"/>
      </colorScale>
    </cfRule>
  </conditionalFormatting>
  <conditionalFormatting sqref="I175 I177 I187 I151 I153 I155 I157 I159 I28 I164 I166 I148 I169 I73 I43 I52 I54 I59 I61 I63 I66 I46 I48 I56">
    <cfRule type="cellIs" dxfId="42" priority="62" operator="notEqual">
      <formula>"нд"</formula>
    </cfRule>
  </conditionalFormatting>
  <conditionalFormatting sqref="I28 I43 I52 I54 I59 I61 I63 I66 I46 I48 I56 I73 I175 I177 I151 I153 I155 I157 I159 I164 I166 I148 I169 I161:I162 I187">
    <cfRule type="cellIs" dxfId="41" priority="61" operator="notEqual">
      <formula>"нд"</formula>
    </cfRule>
  </conditionalFormatting>
  <conditionalFormatting sqref="I28">
    <cfRule type="colorScale" priority="60">
      <colorScale>
        <cfvo type="min" val="0"/>
        <cfvo type="max" val="0"/>
        <color theme="0"/>
        <color theme="0"/>
      </colorScale>
    </cfRule>
  </conditionalFormatting>
  <conditionalFormatting sqref="J175 J177 J187 J151 J153 J155 J157 J159 J28 J164 J166 J148 J169 J73 J43 J52 J54 J59 J61 J63 J66 J46 J48 J56">
    <cfRule type="cellIs" dxfId="40" priority="59" operator="notEqual">
      <formula>"нд"</formula>
    </cfRule>
  </conditionalFormatting>
  <conditionalFormatting sqref="J28 J43 J52 J54 J59 J61 J63 J66 J46 J48 J56 J73 J175 J177 J151 J153 J155 J157 J159 J164 J166 J148 J169 J161:J162 J187">
    <cfRule type="cellIs" dxfId="39" priority="58" operator="notEqual">
      <formula>"нд"</formula>
    </cfRule>
  </conditionalFormatting>
  <conditionalFormatting sqref="J28">
    <cfRule type="colorScale" priority="57">
      <colorScale>
        <cfvo type="min" val="0"/>
        <cfvo type="max" val="0"/>
        <color theme="0"/>
        <color theme="0"/>
      </colorScale>
    </cfRule>
  </conditionalFormatting>
  <conditionalFormatting sqref="K175 K177 K187 K151 K153 K155 K157 K159 K28 K164 K166 K148 K169 K73 K43 K52 K54 K59 K61 K63 K66 K46 K48 K56">
    <cfRule type="cellIs" dxfId="38" priority="56" operator="notEqual">
      <formula>"нд"</formula>
    </cfRule>
  </conditionalFormatting>
  <conditionalFormatting sqref="K28 K43 K52 K54 K59 K61 K63 K66 K46 K48 K56 K73 K175 K177 K151 K153 K155 K157 K159 K164 K166 K148 K169 K161:K162 K187">
    <cfRule type="cellIs" dxfId="37" priority="55" operator="notEqual">
      <formula>"нд"</formula>
    </cfRule>
  </conditionalFormatting>
  <conditionalFormatting sqref="K28">
    <cfRule type="colorScale" priority="54">
      <colorScale>
        <cfvo type="min" val="0"/>
        <cfvo type="max" val="0"/>
        <color theme="0"/>
        <color theme="0"/>
      </colorScale>
    </cfRule>
  </conditionalFormatting>
  <conditionalFormatting sqref="L175 L177 L187 L151 L153 L155 L157 L159 L28 L164 L166 L148 L169 L73 L43 L52 L54 L59 L61 L63 L66 L46 L48 L56">
    <cfRule type="cellIs" dxfId="36" priority="53" operator="notEqual">
      <formula>"нд"</formula>
    </cfRule>
  </conditionalFormatting>
  <conditionalFormatting sqref="L28 L43 L52 L54 L59 L61 L63 L66 L46 L48 L56 L73 L175 L177 L151 L153 L155 L157 L159 L164 L166 L148 L169 L161:L162 L187">
    <cfRule type="cellIs" dxfId="35" priority="52" operator="notEqual">
      <formula>"нд"</formula>
    </cfRule>
  </conditionalFormatting>
  <conditionalFormatting sqref="L28">
    <cfRule type="colorScale" priority="51">
      <colorScale>
        <cfvo type="min" val="0"/>
        <cfvo type="max" val="0"/>
        <color theme="0"/>
        <color theme="0"/>
      </colorScale>
    </cfRule>
  </conditionalFormatting>
  <conditionalFormatting sqref="N175 N177 N187 N151 N153 N155 N157 N159 N28 N164 N166 N148 N169 N73 N43 N52 N54 N59 N61 N63 N66 N46 N48 N56">
    <cfRule type="cellIs" dxfId="34" priority="50" operator="notEqual">
      <formula>"нд"</formula>
    </cfRule>
  </conditionalFormatting>
  <conditionalFormatting sqref="N28 N43 N52 N54 N59 N61 N63 N66 N46 N48 N56 N73 N175 N177 N151 N153 N155 N157 N159 N164 N166 N148 N169 N161:N162 N187">
    <cfRule type="cellIs" dxfId="33" priority="49" operator="notEqual">
      <formula>"нд"</formula>
    </cfRule>
  </conditionalFormatting>
  <conditionalFormatting sqref="N28">
    <cfRule type="colorScale" priority="48">
      <colorScale>
        <cfvo type="min" val="0"/>
        <cfvo type="max" val="0"/>
        <color theme="0"/>
        <color theme="0"/>
      </colorScale>
    </cfRule>
  </conditionalFormatting>
  <conditionalFormatting sqref="P175 P177 P187 P151 P153 P155 P157 P159 P28 P164 P166 P148 P169 P73 P43 P52 P54 P59 P61 P63 P66 P46 P48 P56">
    <cfRule type="cellIs" dxfId="32" priority="47" operator="notEqual">
      <formula>"нд"</formula>
    </cfRule>
  </conditionalFormatting>
  <conditionalFormatting sqref="P28 P43 P52 P54 P59 P61 P63 P66 P46 P48 P56 P73 P175 P177 P151 P153 P155 P157 P159 P164 P166 P148 P169 P161:P162 P187">
    <cfRule type="cellIs" dxfId="31" priority="46" operator="notEqual">
      <formula>"нд"</formula>
    </cfRule>
  </conditionalFormatting>
  <conditionalFormatting sqref="P28">
    <cfRule type="colorScale" priority="45">
      <colorScale>
        <cfvo type="min" val="0"/>
        <cfvo type="max" val="0"/>
        <color theme="0"/>
        <color theme="0"/>
      </colorScale>
    </cfRule>
  </conditionalFormatting>
  <conditionalFormatting sqref="M175 M177 M187 M151 M153 M155 M157 M159 M28 M164 M166 M148 M169 M73 M43 M52 M54 M59 M61 M63 M66 M46 M48 M56">
    <cfRule type="cellIs" dxfId="30" priority="44" operator="notEqual">
      <formula>"нд"</formula>
    </cfRule>
  </conditionalFormatting>
  <conditionalFormatting sqref="M28 M43 M52 M54 M59 M61 M63 M66 M46 M48 M56 M73 M175 M177 M151 M153 M155 M157 M159 M164 M166 M148 M169 M161:M162 M187">
    <cfRule type="cellIs" dxfId="29" priority="43" operator="notEqual">
      <formula>"нд"</formula>
    </cfRule>
  </conditionalFormatting>
  <conditionalFormatting sqref="M28">
    <cfRule type="colorScale" priority="42">
      <colorScale>
        <cfvo type="min" val="0"/>
        <cfvo type="max" val="0"/>
        <color theme="0"/>
        <color theme="0"/>
      </colorScale>
    </cfRule>
  </conditionalFormatting>
  <conditionalFormatting sqref="O175 O177 O187 O151 O153 O155 O157 O159 O28 O164 O166 O148 O169 O73 O43 O52 O54 O59 O61 O63 O66 O46 O48 O56">
    <cfRule type="cellIs" dxfId="28" priority="41" operator="notEqual">
      <formula>"нд"</formula>
    </cfRule>
  </conditionalFormatting>
  <conditionalFormatting sqref="O28 O43 O52 O54 O59 O61 O63 O66 O46 O48 O56 O73 O175 O177 O151 O153 O155 O157 O159 O164 O166 O148 O169 O161:O162 O187">
    <cfRule type="cellIs" dxfId="27" priority="40" operator="notEqual">
      <formula>"нд"</formula>
    </cfRule>
  </conditionalFormatting>
  <conditionalFormatting sqref="O28">
    <cfRule type="colorScale" priority="39">
      <colorScale>
        <cfvo type="min" val="0"/>
        <cfvo type="max" val="0"/>
        <color theme="0"/>
        <color theme="0"/>
      </colorScale>
    </cfRule>
  </conditionalFormatting>
  <conditionalFormatting sqref="G28">
    <cfRule type="cellIs" dxfId="26" priority="38" operator="notEqual">
      <formula>"нд"</formula>
    </cfRule>
  </conditionalFormatting>
  <conditionalFormatting sqref="G28 G161:P161">
    <cfRule type="cellIs" dxfId="25" priority="37" operator="notEqual">
      <formula>"нд"</formula>
    </cfRule>
  </conditionalFormatting>
  <conditionalFormatting sqref="G28">
    <cfRule type="colorScale" priority="36">
      <colorScale>
        <cfvo type="min" val="0"/>
        <cfvo type="max" val="0"/>
        <color theme="0"/>
        <color theme="0"/>
      </colorScale>
    </cfRule>
  </conditionalFormatting>
  <conditionalFormatting sqref="H175 H177 H187 H151 H153 H155 H157 H159 H28 H164 H166 H148 H169 H73 H43 H52 H54 H59 H61 H63 H66 H46 H48 H56">
    <cfRule type="cellIs" dxfId="24" priority="35" operator="notEqual">
      <formula>"нд"</formula>
    </cfRule>
  </conditionalFormatting>
  <conditionalFormatting sqref="H28 H43 H52 H54 H59 H61 H63 H66 H46 H48 H56 H73 H175 H177 H151 H153 H155 H157 H159 H164 H166 H148 H169 H161:H162 H187">
    <cfRule type="cellIs" dxfId="23" priority="34" operator="notEqual">
      <formula>"нд"</formula>
    </cfRule>
  </conditionalFormatting>
  <conditionalFormatting sqref="H28">
    <cfRule type="colorScale" priority="33">
      <colorScale>
        <cfvo type="min" val="0"/>
        <cfvo type="max" val="0"/>
        <color theme="0"/>
        <color theme="0"/>
      </colorScale>
    </cfRule>
  </conditionalFormatting>
  <conditionalFormatting sqref="H28">
    <cfRule type="cellIs" dxfId="22" priority="32" operator="notEqual">
      <formula>"нд"</formula>
    </cfRule>
  </conditionalFormatting>
  <conditionalFormatting sqref="H28 H161">
    <cfRule type="cellIs" dxfId="21" priority="31" operator="notEqual">
      <formula>"нд"</formula>
    </cfRule>
  </conditionalFormatting>
  <conditionalFormatting sqref="H28">
    <cfRule type="colorScale" priority="30">
      <colorScale>
        <cfvo type="min" val="0"/>
        <cfvo type="max" val="0"/>
        <color theme="0"/>
        <color theme="0"/>
      </colorScale>
    </cfRule>
  </conditionalFormatting>
  <conditionalFormatting sqref="Q28">
    <cfRule type="cellIs" dxfId="20" priority="29" operator="notEqual">
      <formula>"нд"</formula>
    </cfRule>
  </conditionalFormatting>
  <conditionalFormatting sqref="Q28">
    <cfRule type="cellIs" dxfId="19" priority="28" operator="notEqual">
      <formula>"нд"</formula>
    </cfRule>
  </conditionalFormatting>
  <conditionalFormatting sqref="Q28">
    <cfRule type="colorScale" priority="27">
      <colorScale>
        <cfvo type="min" val="0"/>
        <cfvo type="max" val="0"/>
        <color theme="0"/>
        <color theme="0"/>
      </colorScale>
    </cfRule>
  </conditionalFormatting>
  <conditionalFormatting sqref="R28">
    <cfRule type="cellIs" dxfId="18" priority="26" operator="notEqual">
      <formula>"нд"</formula>
    </cfRule>
  </conditionalFormatting>
  <conditionalFormatting sqref="R28">
    <cfRule type="cellIs" dxfId="17" priority="25" operator="notEqual">
      <formula>"нд"</formula>
    </cfRule>
  </conditionalFormatting>
  <conditionalFormatting sqref="R28">
    <cfRule type="colorScale" priority="24">
      <colorScale>
        <cfvo type="min" val="0"/>
        <cfvo type="max" val="0"/>
        <color theme="0"/>
        <color theme="0"/>
      </colorScale>
    </cfRule>
  </conditionalFormatting>
  <conditionalFormatting sqref="R161">
    <cfRule type="cellIs" dxfId="16" priority="22" operator="notEqual">
      <formula>"нд"</formula>
    </cfRule>
  </conditionalFormatting>
  <conditionalFormatting sqref="S175 S177 S187 S151 S153 S155 S157 S159 S164 S166 S148 S169 S73 S43 S52 S54 S59 S61 S63 S66 S46 S48 S56">
    <cfRule type="cellIs" dxfId="15" priority="19" operator="notEqual">
      <formula>"нд"</formula>
    </cfRule>
  </conditionalFormatting>
  <conditionalFormatting sqref="S43 S52 S54 S59 S61 S63 S66 S46 S48 S56 S73 S175 S177 S151 S153 S155 S157 S159 S164 S166 S148 S169 S161:S162 S187">
    <cfRule type="cellIs" dxfId="14" priority="18" operator="notEqual">
      <formula>"нд"</formula>
    </cfRule>
  </conditionalFormatting>
  <conditionalFormatting sqref="R161">
    <cfRule type="cellIs" dxfId="13" priority="17" operator="notEqual">
      <formula>"нд"</formula>
    </cfRule>
  </conditionalFormatting>
  <conditionalFormatting sqref="S161">
    <cfRule type="cellIs" dxfId="12" priority="16" operator="notEqual">
      <formula>"нд"</formula>
    </cfRule>
  </conditionalFormatting>
  <conditionalFormatting sqref="S161">
    <cfRule type="cellIs" dxfId="11" priority="15" operator="notEqual">
      <formula>"нд"</formula>
    </cfRule>
  </conditionalFormatting>
  <conditionalFormatting sqref="G161:P161">
    <cfRule type="cellIs" dxfId="10" priority="14" operator="notEqual">
      <formula>"нд"</formula>
    </cfRule>
  </conditionalFormatting>
  <conditionalFormatting sqref="G161:P161">
    <cfRule type="cellIs" dxfId="9" priority="13" operator="notEqual">
      <formula>"нд"</formula>
    </cfRule>
  </conditionalFormatting>
  <conditionalFormatting sqref="L28">
    <cfRule type="cellIs" dxfId="8" priority="12" operator="notEqual">
      <formula>"нд"</formula>
    </cfRule>
  </conditionalFormatting>
  <conditionalFormatting sqref="L28">
    <cfRule type="cellIs" dxfId="7" priority="11" operator="notEqual">
      <formula>"нд"</formula>
    </cfRule>
  </conditionalFormatting>
  <conditionalFormatting sqref="L175 L177 L187 L151 L153 L155 L157 L159 L28 L164 L166 L148 L169 L73 L43 L52 L54 L59 L61 L63 L66 L46 L48 L56">
    <cfRule type="cellIs" dxfId="6" priority="10" operator="notEqual">
      <formula>"нд"</formula>
    </cfRule>
  </conditionalFormatting>
  <conditionalFormatting sqref="L28 L43 L52 L54 L59 L61 L63 L66 L46 L48 L56 L73 L175 L177 L151 L153 L155 L157 L159 L164 L166 L148 L169 L161:L162 L187">
    <cfRule type="cellIs" dxfId="5" priority="9" operator="notEqual">
      <formula>"нд"</formula>
    </cfRule>
  </conditionalFormatting>
  <conditionalFormatting sqref="L28">
    <cfRule type="colorScale" priority="8">
      <colorScale>
        <cfvo type="min" val="0"/>
        <cfvo type="max" val="0"/>
        <color theme="0"/>
        <color theme="0"/>
      </colorScale>
    </cfRule>
  </conditionalFormatting>
  <conditionalFormatting sqref="L161">
    <cfRule type="cellIs" dxfId="4" priority="7" operator="notEqual">
      <formula>"нд"</formula>
    </cfRule>
  </conditionalFormatting>
  <conditionalFormatting sqref="L161">
    <cfRule type="cellIs" dxfId="3" priority="6" operator="notEqual">
      <formula>"нд"</formula>
    </cfRule>
  </conditionalFormatting>
  <conditionalFormatting sqref="L161">
    <cfRule type="cellIs" dxfId="2" priority="5" operator="notEqual">
      <formula>"нд"</formula>
    </cfRule>
  </conditionalFormatting>
  <conditionalFormatting sqref="M145">
    <cfRule type="cellIs" dxfId="1" priority="4" operator="notEqual">
      <formula>"нд"</formula>
    </cfRule>
  </conditionalFormatting>
  <conditionalFormatting sqref="M145">
    <cfRule type="colorScale" priority="3">
      <colorScale>
        <cfvo type="min" val="0"/>
        <cfvo type="max" val="0"/>
        <color theme="0"/>
        <color theme="0"/>
      </colorScale>
    </cfRule>
  </conditionalFormatting>
  <conditionalFormatting sqref="O162">
    <cfRule type="cellIs" dxfId="0" priority="2" operator="notEqual">
      <formula>"нд"</formula>
    </cfRule>
  </conditionalFormatting>
  <conditionalFormatting sqref="O162">
    <cfRule type="colorScale" priority="1">
      <colorScale>
        <cfvo type="min" val="0"/>
        <cfvo type="max" val="0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2022-03-28T07:50:33Z</cp:lastPrinted>
  <dcterms:created xsi:type="dcterms:W3CDTF">2018-08-22T07:01:03Z</dcterms:created>
  <dcterms:modified xsi:type="dcterms:W3CDTF">2022-05-12T19:29:33Z</dcterms:modified>
</cp:coreProperties>
</file>