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21270" windowHeight="12840"/>
  </bookViews>
  <sheets>
    <sheet name="12квОсв" sheetId="1" r:id="rId1"/>
  </sheets>
  <definedNames>
    <definedName name="Z_500C2F4F_1743_499A_A051_20565DBF52B2_.wvu.PrintArea" localSheetId="0" hidden="1">'12квОсв'!$A$1:$V$19</definedName>
    <definedName name="_xlnm.Print_Titles" localSheetId="0">'12квОсв'!$15:$19</definedName>
    <definedName name="_xlnm.Print_Area" localSheetId="0">'12квОсв'!$A$1:$V$219</definedName>
  </definedNames>
  <calcPr calcId="145621"/>
</workbook>
</file>

<file path=xl/calcChain.xml><?xml version="1.0" encoding="utf-8"?>
<calcChain xmlns="http://schemas.openxmlformats.org/spreadsheetml/2006/main">
  <c r="I45" i="1" l="1"/>
  <c r="N21" i="1" l="1"/>
  <c r="L21" i="1"/>
  <c r="J21" i="1"/>
  <c r="G21" i="1"/>
  <c r="F21" i="1"/>
  <c r="E21" i="1"/>
  <c r="Q22" i="1"/>
  <c r="P22" i="1"/>
  <c r="N22" i="1"/>
  <c r="L22" i="1"/>
  <c r="K22" i="1"/>
  <c r="J22" i="1"/>
  <c r="H22" i="1"/>
  <c r="G22" i="1"/>
  <c r="F22" i="1"/>
  <c r="D22" i="1"/>
  <c r="F45" i="1"/>
  <c r="E216" i="1"/>
  <c r="E210" i="1"/>
  <c r="E209" i="1"/>
  <c r="E204" i="1"/>
  <c r="E193" i="1"/>
  <c r="E192" i="1"/>
  <c r="E191" i="1"/>
  <c r="E189" i="1"/>
  <c r="E188" i="1"/>
  <c r="E187" i="1"/>
  <c r="E182" i="1"/>
  <c r="E181" i="1" s="1"/>
  <c r="E26" i="1" s="1"/>
  <c r="E179" i="1"/>
  <c r="E177" i="1"/>
  <c r="E176" i="1"/>
  <c r="E174" i="1"/>
  <c r="E173" i="1"/>
  <c r="E171" i="1"/>
  <c r="E170" i="1"/>
  <c r="E168" i="1"/>
  <c r="E166" i="1"/>
  <c r="E164" i="1"/>
  <c r="E163" i="1"/>
  <c r="E161" i="1"/>
  <c r="E159" i="1"/>
  <c r="E157" i="1"/>
  <c r="E155" i="1"/>
  <c r="E153" i="1"/>
  <c r="E152" i="1" s="1"/>
  <c r="E150" i="1"/>
  <c r="E131" i="1"/>
  <c r="E130" i="1" s="1"/>
  <c r="E129" i="1" s="1"/>
  <c r="E89" i="1"/>
  <c r="E77" i="1"/>
  <c r="E76" i="1" s="1"/>
  <c r="E73" i="1" s="1"/>
  <c r="E72" i="1" s="1"/>
  <c r="E24" i="1" s="1"/>
  <c r="E74" i="1"/>
  <c r="E70" i="1"/>
  <c r="E69" i="1" s="1"/>
  <c r="E66" i="1" s="1"/>
  <c r="E67" i="1"/>
  <c r="E64" i="1"/>
  <c r="E62" i="1"/>
  <c r="E60" i="1"/>
  <c r="E59" i="1"/>
  <c r="E57" i="1"/>
  <c r="E55" i="1"/>
  <c r="E53" i="1"/>
  <c r="E52" i="1"/>
  <c r="E51" i="1" s="1"/>
  <c r="E49" i="1"/>
  <c r="E47" i="1"/>
  <c r="E46" i="1"/>
  <c r="E44" i="1"/>
  <c r="E43" i="1" s="1"/>
  <c r="E39" i="1"/>
  <c r="E22" i="1" s="1"/>
  <c r="E35" i="1"/>
  <c r="E33" i="1"/>
  <c r="E32" i="1"/>
  <c r="E28" i="1"/>
  <c r="E27" i="1"/>
  <c r="E25" i="1"/>
  <c r="D165" i="1"/>
  <c r="D149" i="1"/>
  <c r="D45" i="1"/>
  <c r="D44" i="1" s="1"/>
  <c r="I148" i="1"/>
  <c r="T148" i="1" s="1"/>
  <c r="H148" i="1"/>
  <c r="U148" i="1" s="1"/>
  <c r="Q44" i="1"/>
  <c r="P44" i="1"/>
  <c r="O44" i="1"/>
  <c r="O22" i="1" s="1"/>
  <c r="N44" i="1"/>
  <c r="M44" i="1"/>
  <c r="M22" i="1" s="1"/>
  <c r="L44" i="1"/>
  <c r="K44" i="1"/>
  <c r="J44" i="1"/>
  <c r="G44" i="1"/>
  <c r="F44" i="1"/>
  <c r="E38" i="1" l="1"/>
  <c r="E31" i="1" s="1"/>
  <c r="E30" i="1" s="1"/>
  <c r="E23" i="1" s="1"/>
  <c r="E20" i="1" s="1"/>
  <c r="E29" i="1" s="1"/>
  <c r="R148" i="1"/>
  <c r="P164" i="1" l="1"/>
  <c r="P21" i="1" s="1"/>
  <c r="I203" i="1"/>
  <c r="H203" i="1"/>
  <c r="I183" i="1"/>
  <c r="H183" i="1"/>
  <c r="I149" i="1"/>
  <c r="S149" i="1" s="1"/>
  <c r="H149" i="1"/>
  <c r="I140" i="1"/>
  <c r="H140" i="1"/>
  <c r="I139" i="1"/>
  <c r="H139" i="1"/>
  <c r="M193" i="1"/>
  <c r="M216" i="1"/>
  <c r="M210" i="1"/>
  <c r="M209" i="1" s="1"/>
  <c r="M204" i="1"/>
  <c r="M189" i="1"/>
  <c r="M27" i="1" s="1"/>
  <c r="M187" i="1"/>
  <c r="M182" i="1"/>
  <c r="M181" i="1" s="1"/>
  <c r="M26" i="1" s="1"/>
  <c r="M179" i="1"/>
  <c r="M177" i="1"/>
  <c r="M176" i="1" s="1"/>
  <c r="M25" i="1" s="1"/>
  <c r="M174" i="1"/>
  <c r="M173" i="1"/>
  <c r="M171" i="1"/>
  <c r="M168" i="1"/>
  <c r="M166" i="1"/>
  <c r="M164" i="1"/>
  <c r="M161" i="1"/>
  <c r="M159" i="1"/>
  <c r="M157" i="1"/>
  <c r="M155" i="1"/>
  <c r="M153" i="1"/>
  <c r="M150" i="1"/>
  <c r="M131" i="1"/>
  <c r="M130" i="1" s="1"/>
  <c r="M89" i="1"/>
  <c r="M77" i="1"/>
  <c r="M74" i="1"/>
  <c r="M70" i="1"/>
  <c r="M69" i="1" s="1"/>
  <c r="M67" i="1"/>
  <c r="M64" i="1"/>
  <c r="M62" i="1"/>
  <c r="M60" i="1"/>
  <c r="M57" i="1"/>
  <c r="M55" i="1"/>
  <c r="M53" i="1"/>
  <c r="M49" i="1"/>
  <c r="M47" i="1"/>
  <c r="M43" i="1"/>
  <c r="M39" i="1"/>
  <c r="M38" i="1"/>
  <c r="M35" i="1"/>
  <c r="M33" i="1"/>
  <c r="M32" i="1" s="1"/>
  <c r="T37" i="1"/>
  <c r="T36" i="1"/>
  <c r="T34" i="1"/>
  <c r="T33" i="1" s="1"/>
  <c r="U37" i="1"/>
  <c r="U36" i="1"/>
  <c r="U34" i="1"/>
  <c r="S36" i="1"/>
  <c r="S37" i="1"/>
  <c r="S34" i="1"/>
  <c r="S33" i="1" s="1"/>
  <c r="R37" i="1"/>
  <c r="R36" i="1"/>
  <c r="R34" i="1"/>
  <c r="R33" i="1" s="1"/>
  <c r="M163" i="1" l="1"/>
  <c r="M152" i="1" s="1"/>
  <c r="M21" i="1"/>
  <c r="M31" i="1"/>
  <c r="M52" i="1"/>
  <c r="M51" i="1" s="1"/>
  <c r="M129" i="1"/>
  <c r="M59" i="1"/>
  <c r="M46" i="1"/>
  <c r="M66" i="1"/>
  <c r="M76" i="1"/>
  <c r="M73" i="1" s="1"/>
  <c r="M170" i="1"/>
  <c r="M192" i="1"/>
  <c r="M191" i="1" s="1"/>
  <c r="M28" i="1" s="1"/>
  <c r="T35" i="1"/>
  <c r="M30" i="1" l="1"/>
  <c r="M23" i="1" s="1"/>
  <c r="M72" i="1"/>
  <c r="M24" i="1" s="1"/>
  <c r="T32" i="1"/>
  <c r="M20" i="1" l="1"/>
  <c r="M29" i="1" s="1"/>
  <c r="Q216" i="1"/>
  <c r="Q210" i="1"/>
  <c r="Q204" i="1"/>
  <c r="Q193" i="1"/>
  <c r="Q192" i="1" s="1"/>
  <c r="Q189" i="1"/>
  <c r="Q27" i="1" s="1"/>
  <c r="Q187" i="1"/>
  <c r="Q182" i="1"/>
  <c r="Q179" i="1"/>
  <c r="Q177" i="1"/>
  <c r="Q174" i="1"/>
  <c r="Q173" i="1"/>
  <c r="Q170" i="1" s="1"/>
  <c r="Q171" i="1"/>
  <c r="Q168" i="1"/>
  <c r="Q166" i="1"/>
  <c r="Q164" i="1"/>
  <c r="Q161" i="1"/>
  <c r="Q159" i="1"/>
  <c r="Q157" i="1"/>
  <c r="Q155" i="1"/>
  <c r="Q153" i="1"/>
  <c r="Q150" i="1"/>
  <c r="Q131" i="1"/>
  <c r="Q130" i="1" s="1"/>
  <c r="Q129" i="1" s="1"/>
  <c r="Q89" i="1"/>
  <c r="Q77" i="1"/>
  <c r="Q74" i="1"/>
  <c r="Q70" i="1"/>
  <c r="Q69" i="1" s="1"/>
  <c r="Q67" i="1"/>
  <c r="Q64" i="1"/>
  <c r="Q62" i="1"/>
  <c r="Q60" i="1"/>
  <c r="Q59" i="1" s="1"/>
  <c r="Q57" i="1"/>
  <c r="Q55" i="1"/>
  <c r="Q53" i="1"/>
  <c r="Q49" i="1"/>
  <c r="Q47" i="1"/>
  <c r="Q43" i="1"/>
  <c r="Q39" i="1"/>
  <c r="Q38" i="1" s="1"/>
  <c r="Q35" i="1"/>
  <c r="Q33" i="1"/>
  <c r="O216" i="1"/>
  <c r="O210" i="1"/>
  <c r="O204" i="1"/>
  <c r="O193" i="1"/>
  <c r="O192" i="1" s="1"/>
  <c r="O189" i="1"/>
  <c r="O27" i="1" s="1"/>
  <c r="O187" i="1"/>
  <c r="O182" i="1"/>
  <c r="O179" i="1"/>
  <c r="O177" i="1"/>
  <c r="O174" i="1"/>
  <c r="O173" i="1"/>
  <c r="O170" i="1" s="1"/>
  <c r="O171" i="1"/>
  <c r="O168" i="1"/>
  <c r="O166" i="1"/>
  <c r="O164" i="1"/>
  <c r="O163" i="1" s="1"/>
  <c r="O161" i="1"/>
  <c r="O159" i="1"/>
  <c r="O157" i="1"/>
  <c r="O155" i="1"/>
  <c r="O153" i="1"/>
  <c r="O150" i="1"/>
  <c r="O131" i="1"/>
  <c r="O89" i="1"/>
  <c r="O77" i="1"/>
  <c r="O74" i="1"/>
  <c r="O70" i="1"/>
  <c r="O69" i="1" s="1"/>
  <c r="O66" i="1" s="1"/>
  <c r="O67" i="1"/>
  <c r="O64" i="1"/>
  <c r="O59" i="1" s="1"/>
  <c r="O62" i="1"/>
  <c r="O60" i="1"/>
  <c r="O57" i="1"/>
  <c r="O52" i="1" s="1"/>
  <c r="O51" i="1" s="1"/>
  <c r="O55" i="1"/>
  <c r="O53" i="1"/>
  <c r="O49" i="1"/>
  <c r="O47" i="1"/>
  <c r="O43" i="1"/>
  <c r="O39" i="1"/>
  <c r="O38" i="1" s="1"/>
  <c r="O35" i="1"/>
  <c r="O32" i="1" s="1"/>
  <c r="O33" i="1"/>
  <c r="K216" i="1"/>
  <c r="K210" i="1"/>
  <c r="K204" i="1"/>
  <c r="K193" i="1"/>
  <c r="K189" i="1"/>
  <c r="K27" i="1" s="1"/>
  <c r="K187" i="1"/>
  <c r="K182" i="1"/>
  <c r="K179" i="1"/>
  <c r="K177" i="1"/>
  <c r="K174" i="1"/>
  <c r="K173" i="1"/>
  <c r="K170" i="1" s="1"/>
  <c r="K171" i="1"/>
  <c r="K168" i="1"/>
  <c r="K166" i="1"/>
  <c r="K164" i="1"/>
  <c r="K161" i="1"/>
  <c r="K159" i="1"/>
  <c r="K157" i="1"/>
  <c r="K155" i="1"/>
  <c r="K153" i="1"/>
  <c r="K150" i="1"/>
  <c r="K131" i="1"/>
  <c r="K130" i="1" s="1"/>
  <c r="K89" i="1"/>
  <c r="K77" i="1"/>
  <c r="K74" i="1"/>
  <c r="K70" i="1"/>
  <c r="K69" i="1" s="1"/>
  <c r="K66" i="1" s="1"/>
  <c r="K67" i="1"/>
  <c r="K64" i="1"/>
  <c r="K62" i="1"/>
  <c r="K60" i="1"/>
  <c r="K59" i="1" s="1"/>
  <c r="K57" i="1"/>
  <c r="K55" i="1"/>
  <c r="K53" i="1"/>
  <c r="K52" i="1" s="1"/>
  <c r="K49" i="1"/>
  <c r="K47" i="1"/>
  <c r="K43" i="1"/>
  <c r="K39" i="1"/>
  <c r="K38" i="1" s="1"/>
  <c r="K35" i="1"/>
  <c r="K32" i="1" s="1"/>
  <c r="K33" i="1"/>
  <c r="I219" i="1"/>
  <c r="I218" i="1"/>
  <c r="I217" i="1"/>
  <c r="I215" i="1"/>
  <c r="I214" i="1"/>
  <c r="I213" i="1"/>
  <c r="I212" i="1"/>
  <c r="I211" i="1"/>
  <c r="I208" i="1"/>
  <c r="I207" i="1"/>
  <c r="I206" i="1"/>
  <c r="I205" i="1"/>
  <c r="I202" i="1"/>
  <c r="I201" i="1"/>
  <c r="I200" i="1"/>
  <c r="I199" i="1"/>
  <c r="I198" i="1"/>
  <c r="I197" i="1"/>
  <c r="I196" i="1"/>
  <c r="I195" i="1"/>
  <c r="I194" i="1"/>
  <c r="I190" i="1"/>
  <c r="I188" i="1"/>
  <c r="I186" i="1"/>
  <c r="I185" i="1"/>
  <c r="S185" i="1" s="1"/>
  <c r="I184" i="1"/>
  <c r="I180" i="1"/>
  <c r="I178" i="1"/>
  <c r="I175" i="1"/>
  <c r="I172" i="1"/>
  <c r="I169" i="1"/>
  <c r="I167" i="1"/>
  <c r="I165" i="1"/>
  <c r="I162" i="1"/>
  <c r="I160" i="1"/>
  <c r="I158" i="1"/>
  <c r="I156" i="1"/>
  <c r="I154" i="1"/>
  <c r="I151" i="1"/>
  <c r="I147" i="1"/>
  <c r="I146" i="1"/>
  <c r="I145" i="1"/>
  <c r="I144" i="1"/>
  <c r="I143" i="1"/>
  <c r="I141" i="1"/>
  <c r="I138" i="1"/>
  <c r="I137" i="1"/>
  <c r="I136" i="1"/>
  <c r="I135" i="1"/>
  <c r="I134" i="1"/>
  <c r="I133" i="1"/>
  <c r="I132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8" i="1"/>
  <c r="I87" i="1"/>
  <c r="I86" i="1"/>
  <c r="I85" i="1"/>
  <c r="I84" i="1"/>
  <c r="I83" i="1"/>
  <c r="I82" i="1"/>
  <c r="I81" i="1"/>
  <c r="I80" i="1"/>
  <c r="I79" i="1"/>
  <c r="I78" i="1"/>
  <c r="I75" i="1"/>
  <c r="I71" i="1"/>
  <c r="I68" i="1"/>
  <c r="I65" i="1"/>
  <c r="I63" i="1"/>
  <c r="I61" i="1"/>
  <c r="I58" i="1"/>
  <c r="I56" i="1"/>
  <c r="I54" i="1"/>
  <c r="I50" i="1"/>
  <c r="I48" i="1"/>
  <c r="I44" i="1"/>
  <c r="I22" i="1" s="1"/>
  <c r="I42" i="1"/>
  <c r="I41" i="1"/>
  <c r="I40" i="1"/>
  <c r="I35" i="1"/>
  <c r="I33" i="1"/>
  <c r="H219" i="1"/>
  <c r="U219" i="1" s="1"/>
  <c r="H218" i="1"/>
  <c r="U218" i="1" s="1"/>
  <c r="H217" i="1"/>
  <c r="U217" i="1" s="1"/>
  <c r="H215" i="1"/>
  <c r="U215" i="1" s="1"/>
  <c r="H214" i="1"/>
  <c r="U214" i="1" s="1"/>
  <c r="H213" i="1"/>
  <c r="U213" i="1" s="1"/>
  <c r="H212" i="1"/>
  <c r="H211" i="1"/>
  <c r="U211" i="1" s="1"/>
  <c r="H208" i="1"/>
  <c r="U208" i="1" s="1"/>
  <c r="H207" i="1"/>
  <c r="U207" i="1" s="1"/>
  <c r="H206" i="1"/>
  <c r="U206" i="1" s="1"/>
  <c r="H205" i="1"/>
  <c r="U205" i="1" s="1"/>
  <c r="H202" i="1"/>
  <c r="U202" i="1" s="1"/>
  <c r="H201" i="1"/>
  <c r="U201" i="1" s="1"/>
  <c r="H200" i="1"/>
  <c r="U200" i="1" s="1"/>
  <c r="H199" i="1"/>
  <c r="U199" i="1" s="1"/>
  <c r="H198" i="1"/>
  <c r="U198" i="1" s="1"/>
  <c r="H197" i="1"/>
  <c r="U197" i="1" s="1"/>
  <c r="H196" i="1"/>
  <c r="H195" i="1"/>
  <c r="U195" i="1" s="1"/>
  <c r="H194" i="1"/>
  <c r="U194" i="1" s="1"/>
  <c r="H190" i="1"/>
  <c r="U190" i="1" s="1"/>
  <c r="H188" i="1"/>
  <c r="H186" i="1"/>
  <c r="H185" i="1"/>
  <c r="H184" i="1"/>
  <c r="U184" i="1" s="1"/>
  <c r="H180" i="1"/>
  <c r="H178" i="1"/>
  <c r="U178" i="1" s="1"/>
  <c r="H175" i="1"/>
  <c r="H173" i="1" s="1"/>
  <c r="H172" i="1"/>
  <c r="H169" i="1"/>
  <c r="U169" i="1" s="1"/>
  <c r="H167" i="1"/>
  <c r="U167" i="1" s="1"/>
  <c r="H165" i="1"/>
  <c r="H162" i="1"/>
  <c r="U162" i="1" s="1"/>
  <c r="H160" i="1"/>
  <c r="H158" i="1"/>
  <c r="U158" i="1" s="1"/>
  <c r="H156" i="1"/>
  <c r="H154" i="1"/>
  <c r="U154" i="1" s="1"/>
  <c r="H151" i="1"/>
  <c r="U151" i="1" s="1"/>
  <c r="H147" i="1"/>
  <c r="H146" i="1"/>
  <c r="U146" i="1" s="1"/>
  <c r="H145" i="1"/>
  <c r="U145" i="1" s="1"/>
  <c r="H144" i="1"/>
  <c r="U144" i="1" s="1"/>
  <c r="H143" i="1"/>
  <c r="U143" i="1" s="1"/>
  <c r="H141" i="1"/>
  <c r="U141" i="1" s="1"/>
  <c r="H138" i="1"/>
  <c r="U138" i="1" s="1"/>
  <c r="H137" i="1"/>
  <c r="U137" i="1" s="1"/>
  <c r="H136" i="1"/>
  <c r="U136" i="1" s="1"/>
  <c r="H135" i="1"/>
  <c r="U135" i="1" s="1"/>
  <c r="H134" i="1"/>
  <c r="U134" i="1" s="1"/>
  <c r="H133" i="1"/>
  <c r="U133" i="1" s="1"/>
  <c r="H132" i="1"/>
  <c r="U132" i="1" s="1"/>
  <c r="H128" i="1"/>
  <c r="H127" i="1"/>
  <c r="U127" i="1" s="1"/>
  <c r="H126" i="1"/>
  <c r="U126" i="1" s="1"/>
  <c r="H125" i="1"/>
  <c r="U125" i="1" s="1"/>
  <c r="H124" i="1"/>
  <c r="U124" i="1" s="1"/>
  <c r="H123" i="1"/>
  <c r="U123" i="1" s="1"/>
  <c r="H122" i="1"/>
  <c r="U122" i="1" s="1"/>
  <c r="H121" i="1"/>
  <c r="U121" i="1" s="1"/>
  <c r="H120" i="1"/>
  <c r="H119" i="1"/>
  <c r="H118" i="1"/>
  <c r="U118" i="1" s="1"/>
  <c r="H117" i="1"/>
  <c r="U117" i="1" s="1"/>
  <c r="H116" i="1"/>
  <c r="U116" i="1" s="1"/>
  <c r="H115" i="1"/>
  <c r="U115" i="1" s="1"/>
  <c r="H114" i="1"/>
  <c r="U114" i="1" s="1"/>
  <c r="H113" i="1"/>
  <c r="U113" i="1" s="1"/>
  <c r="H112" i="1"/>
  <c r="U112" i="1" s="1"/>
  <c r="H111" i="1"/>
  <c r="U111" i="1" s="1"/>
  <c r="H110" i="1"/>
  <c r="U110" i="1" s="1"/>
  <c r="H109" i="1"/>
  <c r="U109" i="1" s="1"/>
  <c r="H108" i="1"/>
  <c r="U108" i="1" s="1"/>
  <c r="H107" i="1"/>
  <c r="H106" i="1"/>
  <c r="U106" i="1" s="1"/>
  <c r="H105" i="1"/>
  <c r="U105" i="1" s="1"/>
  <c r="H104" i="1"/>
  <c r="U104" i="1" s="1"/>
  <c r="H103" i="1"/>
  <c r="U103" i="1" s="1"/>
  <c r="H102" i="1"/>
  <c r="U102" i="1" s="1"/>
  <c r="H101" i="1"/>
  <c r="U101" i="1" s="1"/>
  <c r="H100" i="1"/>
  <c r="U100" i="1" s="1"/>
  <c r="H99" i="1"/>
  <c r="U99" i="1" s="1"/>
  <c r="H98" i="1"/>
  <c r="U98" i="1" s="1"/>
  <c r="H97" i="1"/>
  <c r="U97" i="1" s="1"/>
  <c r="H96" i="1"/>
  <c r="U96" i="1" s="1"/>
  <c r="H95" i="1"/>
  <c r="U95" i="1" s="1"/>
  <c r="H94" i="1"/>
  <c r="U94" i="1" s="1"/>
  <c r="H93" i="1"/>
  <c r="U93" i="1" s="1"/>
  <c r="H92" i="1"/>
  <c r="U92" i="1" s="1"/>
  <c r="H91" i="1"/>
  <c r="H90" i="1"/>
  <c r="U90" i="1" s="1"/>
  <c r="H88" i="1"/>
  <c r="U88" i="1" s="1"/>
  <c r="H87" i="1"/>
  <c r="U87" i="1" s="1"/>
  <c r="H86" i="1"/>
  <c r="U86" i="1" s="1"/>
  <c r="H85" i="1"/>
  <c r="U85" i="1" s="1"/>
  <c r="H84" i="1"/>
  <c r="U84" i="1" s="1"/>
  <c r="H83" i="1"/>
  <c r="U83" i="1" s="1"/>
  <c r="H82" i="1"/>
  <c r="U82" i="1" s="1"/>
  <c r="H81" i="1"/>
  <c r="H80" i="1"/>
  <c r="U80" i="1" s="1"/>
  <c r="H79" i="1"/>
  <c r="H78" i="1"/>
  <c r="U78" i="1" s="1"/>
  <c r="H75" i="1"/>
  <c r="H71" i="1"/>
  <c r="H68" i="1"/>
  <c r="U68" i="1" s="1"/>
  <c r="H65" i="1"/>
  <c r="U65" i="1" s="1"/>
  <c r="H63" i="1"/>
  <c r="H61" i="1"/>
  <c r="U61" i="1" s="1"/>
  <c r="H58" i="1"/>
  <c r="U58" i="1" s="1"/>
  <c r="H56" i="1"/>
  <c r="U56" i="1" s="1"/>
  <c r="H54" i="1"/>
  <c r="U54" i="1" s="1"/>
  <c r="H50" i="1"/>
  <c r="U50" i="1" s="1"/>
  <c r="H48" i="1"/>
  <c r="U48" i="1" s="1"/>
  <c r="H45" i="1"/>
  <c r="H42" i="1"/>
  <c r="H41" i="1"/>
  <c r="U41" i="1" s="1"/>
  <c r="H40" i="1"/>
  <c r="U40" i="1" s="1"/>
  <c r="H35" i="1"/>
  <c r="U35" i="1" s="1"/>
  <c r="H33" i="1"/>
  <c r="Q163" i="1" l="1"/>
  <c r="Q21" i="1"/>
  <c r="K163" i="1"/>
  <c r="K152" i="1" s="1"/>
  <c r="K21" i="1"/>
  <c r="O130" i="1"/>
  <c r="O21" i="1"/>
  <c r="H44" i="1"/>
  <c r="H157" i="1"/>
  <c r="U157" i="1" s="1"/>
  <c r="K51" i="1"/>
  <c r="U33" i="1"/>
  <c r="H64" i="1"/>
  <c r="U64" i="1" s="1"/>
  <c r="Q46" i="1"/>
  <c r="Q52" i="1"/>
  <c r="H67" i="1"/>
  <c r="K46" i="1"/>
  <c r="K176" i="1"/>
  <c r="K25" i="1" s="1"/>
  <c r="K192" i="1"/>
  <c r="O46" i="1"/>
  <c r="O176" i="1"/>
  <c r="O25" i="1" s="1"/>
  <c r="Q176" i="1"/>
  <c r="Q25" i="1" s="1"/>
  <c r="Q51" i="1"/>
  <c r="Q66" i="1"/>
  <c r="U67" i="1"/>
  <c r="H179" i="1"/>
  <c r="U180" i="1"/>
  <c r="H210" i="1"/>
  <c r="U212" i="1"/>
  <c r="H43" i="1"/>
  <c r="H49" i="1"/>
  <c r="U49" i="1" s="1"/>
  <c r="H55" i="1"/>
  <c r="H60" i="1"/>
  <c r="U60" i="1" s="1"/>
  <c r="H153" i="1"/>
  <c r="U153" i="1" s="1"/>
  <c r="H164" i="1"/>
  <c r="H168" i="1"/>
  <c r="U168" i="1" s="1"/>
  <c r="H174" i="1"/>
  <c r="H216" i="1"/>
  <c r="U216" i="1" s="1"/>
  <c r="I32" i="1"/>
  <c r="K129" i="1"/>
  <c r="K209" i="1"/>
  <c r="O129" i="1"/>
  <c r="O209" i="1"/>
  <c r="Q32" i="1"/>
  <c r="Q31" i="1" s="1"/>
  <c r="Q152" i="1"/>
  <c r="Q209" i="1"/>
  <c r="H74" i="1"/>
  <c r="U74" i="1" s="1"/>
  <c r="U75" i="1"/>
  <c r="H159" i="1"/>
  <c r="U159" i="1" s="1"/>
  <c r="U160" i="1"/>
  <c r="H187" i="1"/>
  <c r="U187" i="1" s="1"/>
  <c r="U188" i="1"/>
  <c r="H70" i="1"/>
  <c r="U71" i="1"/>
  <c r="O152" i="1"/>
  <c r="H39" i="1"/>
  <c r="U39" i="1" s="1"/>
  <c r="U42" i="1"/>
  <c r="H77" i="1"/>
  <c r="U79" i="1"/>
  <c r="H62" i="1"/>
  <c r="U63" i="1"/>
  <c r="H89" i="1"/>
  <c r="H76" i="1" s="1"/>
  <c r="H73" i="1" s="1"/>
  <c r="U91" i="1"/>
  <c r="H155" i="1"/>
  <c r="U155" i="1" s="1"/>
  <c r="U156" i="1"/>
  <c r="H171" i="1"/>
  <c r="U172" i="1"/>
  <c r="H193" i="1"/>
  <c r="U196" i="1"/>
  <c r="H32" i="1"/>
  <c r="U32" i="1" s="1"/>
  <c r="H47" i="1"/>
  <c r="H53" i="1"/>
  <c r="U53" i="1" s="1"/>
  <c r="H57" i="1"/>
  <c r="U57" i="1" s="1"/>
  <c r="H150" i="1"/>
  <c r="U150" i="1" s="1"/>
  <c r="H161" i="1"/>
  <c r="U161" i="1" s="1"/>
  <c r="H166" i="1"/>
  <c r="U166" i="1" s="1"/>
  <c r="H177" i="1"/>
  <c r="U177" i="1" s="1"/>
  <c r="H189" i="1"/>
  <c r="H204" i="1"/>
  <c r="U204" i="1" s="1"/>
  <c r="K76" i="1"/>
  <c r="K181" i="1"/>
  <c r="K26" i="1" s="1"/>
  <c r="O76" i="1"/>
  <c r="O73" i="1" s="1"/>
  <c r="O181" i="1"/>
  <c r="O26" i="1" s="1"/>
  <c r="Q181" i="1"/>
  <c r="Q26" i="1" s="1"/>
  <c r="Q76" i="1"/>
  <c r="Q73" i="1" s="1"/>
  <c r="I57" i="1"/>
  <c r="R58" i="1"/>
  <c r="R57" i="1" s="1"/>
  <c r="T58" i="1"/>
  <c r="T57" i="1" s="1"/>
  <c r="S58" i="1"/>
  <c r="S57" i="1" s="1"/>
  <c r="R87" i="1"/>
  <c r="T87" i="1"/>
  <c r="S87" i="1"/>
  <c r="R108" i="1"/>
  <c r="T108" i="1"/>
  <c r="S108" i="1"/>
  <c r="I164" i="1"/>
  <c r="S165" i="1"/>
  <c r="S164" i="1" s="1"/>
  <c r="T165" i="1"/>
  <c r="T164" i="1" s="1"/>
  <c r="R164" i="1"/>
  <c r="R40" i="1"/>
  <c r="T40" i="1"/>
  <c r="S40" i="1"/>
  <c r="R79" i="1"/>
  <c r="T79" i="1"/>
  <c r="S79" i="1"/>
  <c r="R96" i="1"/>
  <c r="T96" i="1"/>
  <c r="S96" i="1"/>
  <c r="R112" i="1"/>
  <c r="T112" i="1"/>
  <c r="S112" i="1"/>
  <c r="R124" i="1"/>
  <c r="T124" i="1"/>
  <c r="S124" i="1"/>
  <c r="R139" i="1"/>
  <c r="T139" i="1"/>
  <c r="U139" i="1" s="1"/>
  <c r="I155" i="1"/>
  <c r="S156" i="1"/>
  <c r="S155" i="1" s="1"/>
  <c r="T156" i="1"/>
  <c r="T155" i="1" s="1"/>
  <c r="R156" i="1"/>
  <c r="R155" i="1" s="1"/>
  <c r="I173" i="1"/>
  <c r="T175" i="1"/>
  <c r="R175" i="1"/>
  <c r="I189" i="1"/>
  <c r="I27" i="1" s="1"/>
  <c r="S190" i="1"/>
  <c r="S189" i="1" s="1"/>
  <c r="S27" i="1" s="1"/>
  <c r="T190" i="1"/>
  <c r="T189" i="1" s="1"/>
  <c r="T27" i="1" s="1"/>
  <c r="R190" i="1"/>
  <c r="R189" i="1" s="1"/>
  <c r="R27" i="1" s="1"/>
  <c r="S197" i="1"/>
  <c r="T197" i="1"/>
  <c r="R197" i="1"/>
  <c r="S201" i="1"/>
  <c r="T201" i="1"/>
  <c r="R201" i="1"/>
  <c r="S206" i="1"/>
  <c r="T206" i="1"/>
  <c r="R206" i="1"/>
  <c r="S212" i="1"/>
  <c r="T212" i="1"/>
  <c r="R212" i="1"/>
  <c r="S217" i="1"/>
  <c r="T217" i="1"/>
  <c r="R217" i="1"/>
  <c r="I43" i="1"/>
  <c r="T45" i="1"/>
  <c r="S45" i="1"/>
  <c r="I55" i="1"/>
  <c r="T56" i="1"/>
  <c r="T55" i="1" s="1"/>
  <c r="S56" i="1"/>
  <c r="S55" i="1" s="1"/>
  <c r="R56" i="1"/>
  <c r="R55" i="1" s="1"/>
  <c r="I64" i="1"/>
  <c r="T65" i="1"/>
  <c r="T64" i="1" s="1"/>
  <c r="S65" i="1"/>
  <c r="S64" i="1" s="1"/>
  <c r="R65" i="1"/>
  <c r="R64" i="1" s="1"/>
  <c r="T78" i="1"/>
  <c r="S78" i="1"/>
  <c r="R78" i="1"/>
  <c r="T82" i="1"/>
  <c r="S82" i="1"/>
  <c r="R82" i="1"/>
  <c r="T86" i="1"/>
  <c r="S86" i="1"/>
  <c r="R86" i="1"/>
  <c r="T91" i="1"/>
  <c r="S91" i="1"/>
  <c r="R91" i="1"/>
  <c r="T95" i="1"/>
  <c r="S95" i="1"/>
  <c r="R95" i="1"/>
  <c r="T99" i="1"/>
  <c r="S99" i="1"/>
  <c r="R99" i="1"/>
  <c r="T103" i="1"/>
  <c r="S103" i="1"/>
  <c r="R103" i="1"/>
  <c r="T107" i="1"/>
  <c r="U107" i="1" s="1"/>
  <c r="R107" i="1"/>
  <c r="T111" i="1"/>
  <c r="S111" i="1"/>
  <c r="R111" i="1"/>
  <c r="T115" i="1"/>
  <c r="S115" i="1"/>
  <c r="R115" i="1"/>
  <c r="T119" i="1"/>
  <c r="U119" i="1" s="1"/>
  <c r="R119" i="1"/>
  <c r="T123" i="1"/>
  <c r="S123" i="1"/>
  <c r="R123" i="1"/>
  <c r="T127" i="1"/>
  <c r="S127" i="1"/>
  <c r="R127" i="1"/>
  <c r="T134" i="1"/>
  <c r="S134" i="1"/>
  <c r="R134" i="1"/>
  <c r="T138" i="1"/>
  <c r="S138" i="1"/>
  <c r="R138" i="1"/>
  <c r="T146" i="1"/>
  <c r="R146" i="1"/>
  <c r="S146" i="1"/>
  <c r="I153" i="1"/>
  <c r="T154" i="1"/>
  <c r="T153" i="1" s="1"/>
  <c r="R154" i="1"/>
  <c r="R153" i="1" s="1"/>
  <c r="S154" i="1"/>
  <c r="S153" i="1" s="1"/>
  <c r="I161" i="1"/>
  <c r="T162" i="1"/>
  <c r="T161" i="1" s="1"/>
  <c r="R162" i="1"/>
  <c r="R161" i="1" s="1"/>
  <c r="S162" i="1"/>
  <c r="S161" i="1" s="1"/>
  <c r="I171" i="1"/>
  <c r="T172" i="1"/>
  <c r="T171" i="1" s="1"/>
  <c r="R172" i="1"/>
  <c r="R171" i="1" s="1"/>
  <c r="S172" i="1"/>
  <c r="S171" i="1" s="1"/>
  <c r="T183" i="1"/>
  <c r="R183" i="1"/>
  <c r="I187" i="1"/>
  <c r="T188" i="1"/>
  <c r="T187" i="1" s="1"/>
  <c r="R188" i="1"/>
  <c r="R187" i="1" s="1"/>
  <c r="S188" i="1"/>
  <c r="S187" i="1" s="1"/>
  <c r="T196" i="1"/>
  <c r="R196" i="1"/>
  <c r="S196" i="1"/>
  <c r="T200" i="1"/>
  <c r="R200" i="1"/>
  <c r="S200" i="1"/>
  <c r="T205" i="1"/>
  <c r="R205" i="1"/>
  <c r="S205" i="1"/>
  <c r="T211" i="1"/>
  <c r="R211" i="1"/>
  <c r="S211" i="1"/>
  <c r="T215" i="1"/>
  <c r="R215" i="1"/>
  <c r="S215" i="1"/>
  <c r="I67" i="1"/>
  <c r="R68" i="1"/>
  <c r="R67" i="1" s="1"/>
  <c r="T68" i="1"/>
  <c r="T67" i="1" s="1"/>
  <c r="S68" i="1"/>
  <c r="S67" i="1" s="1"/>
  <c r="R92" i="1"/>
  <c r="T92" i="1"/>
  <c r="S92" i="1"/>
  <c r="R104" i="1"/>
  <c r="T104" i="1"/>
  <c r="S104" i="1"/>
  <c r="R120" i="1"/>
  <c r="T120" i="1"/>
  <c r="U120" i="1" s="1"/>
  <c r="S143" i="1"/>
  <c r="T143" i="1"/>
  <c r="R143" i="1"/>
  <c r="I62" i="1"/>
  <c r="R63" i="1"/>
  <c r="R62" i="1" s="1"/>
  <c r="T63" i="1"/>
  <c r="T62" i="1" s="1"/>
  <c r="S63" i="1"/>
  <c r="S62" i="1" s="1"/>
  <c r="R81" i="1"/>
  <c r="T81" i="1"/>
  <c r="U81" i="1" s="1"/>
  <c r="R90" i="1"/>
  <c r="T90" i="1"/>
  <c r="S90" i="1"/>
  <c r="R98" i="1"/>
  <c r="T98" i="1"/>
  <c r="S98" i="1"/>
  <c r="R102" i="1"/>
  <c r="T102" i="1"/>
  <c r="S102" i="1"/>
  <c r="R110" i="1"/>
  <c r="T110" i="1"/>
  <c r="S110" i="1"/>
  <c r="R114" i="1"/>
  <c r="T114" i="1"/>
  <c r="S114" i="1"/>
  <c r="R118" i="1"/>
  <c r="T118" i="1"/>
  <c r="S118" i="1"/>
  <c r="R122" i="1"/>
  <c r="T122" i="1"/>
  <c r="S122" i="1"/>
  <c r="R126" i="1"/>
  <c r="T126" i="1"/>
  <c r="S126" i="1"/>
  <c r="R133" i="1"/>
  <c r="T133" i="1"/>
  <c r="S133" i="1"/>
  <c r="R137" i="1"/>
  <c r="T137" i="1"/>
  <c r="S137" i="1"/>
  <c r="R141" i="1"/>
  <c r="T141" i="1"/>
  <c r="S141" i="1"/>
  <c r="R145" i="1"/>
  <c r="S145" i="1"/>
  <c r="T145" i="1"/>
  <c r="I150" i="1"/>
  <c r="R151" i="1"/>
  <c r="R150" i="1" s="1"/>
  <c r="S151" i="1"/>
  <c r="S150" i="1" s="1"/>
  <c r="T151" i="1"/>
  <c r="T150" i="1" s="1"/>
  <c r="I159" i="1"/>
  <c r="R160" i="1"/>
  <c r="R159" i="1" s="1"/>
  <c r="S160" i="1"/>
  <c r="S159" i="1" s="1"/>
  <c r="T160" i="1"/>
  <c r="T159" i="1" s="1"/>
  <c r="I168" i="1"/>
  <c r="R169" i="1"/>
  <c r="R168" i="1" s="1"/>
  <c r="S169" i="1"/>
  <c r="S168" i="1" s="1"/>
  <c r="T169" i="1"/>
  <c r="T168" i="1" s="1"/>
  <c r="I179" i="1"/>
  <c r="R180" i="1"/>
  <c r="R179" i="1" s="1"/>
  <c r="S180" i="1"/>
  <c r="S179" i="1" s="1"/>
  <c r="T180" i="1"/>
  <c r="T179" i="1" s="1"/>
  <c r="R186" i="1"/>
  <c r="S186" i="1"/>
  <c r="T186" i="1"/>
  <c r="U186" i="1" s="1"/>
  <c r="R195" i="1"/>
  <c r="S195" i="1"/>
  <c r="T195" i="1"/>
  <c r="R199" i="1"/>
  <c r="S199" i="1"/>
  <c r="T199" i="1"/>
  <c r="R203" i="1"/>
  <c r="T203" i="1"/>
  <c r="U203" i="1" s="1"/>
  <c r="R208" i="1"/>
  <c r="S208" i="1"/>
  <c r="T208" i="1"/>
  <c r="R214" i="1"/>
  <c r="S214" i="1"/>
  <c r="T214" i="1"/>
  <c r="R219" i="1"/>
  <c r="S219" i="1"/>
  <c r="T219" i="1"/>
  <c r="I47" i="1"/>
  <c r="R48" i="1"/>
  <c r="R47" i="1" s="1"/>
  <c r="T48" i="1"/>
  <c r="T47" i="1" s="1"/>
  <c r="S48" i="1"/>
  <c r="S47" i="1" s="1"/>
  <c r="R83" i="1"/>
  <c r="T83" i="1"/>
  <c r="S83" i="1"/>
  <c r="R100" i="1"/>
  <c r="T100" i="1"/>
  <c r="S100" i="1"/>
  <c r="R116" i="1"/>
  <c r="T116" i="1"/>
  <c r="S116" i="1"/>
  <c r="R128" i="1"/>
  <c r="T128" i="1"/>
  <c r="U128" i="1" s="1"/>
  <c r="R135" i="1"/>
  <c r="T135" i="1"/>
  <c r="S135" i="1"/>
  <c r="S147" i="1"/>
  <c r="T147" i="1"/>
  <c r="U147" i="1" s="1"/>
  <c r="R147" i="1"/>
  <c r="S184" i="1"/>
  <c r="T184" i="1"/>
  <c r="R184" i="1"/>
  <c r="R42" i="1"/>
  <c r="T42" i="1"/>
  <c r="S42" i="1"/>
  <c r="I53" i="1"/>
  <c r="R54" i="1"/>
  <c r="R53" i="1" s="1"/>
  <c r="R52" i="1" s="1"/>
  <c r="T54" i="1"/>
  <c r="T53" i="1" s="1"/>
  <c r="T52" i="1" s="1"/>
  <c r="S54" i="1"/>
  <c r="S53" i="1" s="1"/>
  <c r="S52" i="1" s="1"/>
  <c r="I74" i="1"/>
  <c r="R75" i="1"/>
  <c r="R74" i="1" s="1"/>
  <c r="T75" i="1"/>
  <c r="T74" i="1" s="1"/>
  <c r="S75" i="1"/>
  <c r="S74" i="1" s="1"/>
  <c r="R85" i="1"/>
  <c r="T85" i="1"/>
  <c r="S85" i="1"/>
  <c r="R94" i="1"/>
  <c r="T94" i="1"/>
  <c r="S94" i="1"/>
  <c r="R106" i="1"/>
  <c r="T106" i="1"/>
  <c r="S106" i="1"/>
  <c r="R41" i="1"/>
  <c r="T41" i="1"/>
  <c r="S41" i="1"/>
  <c r="I49" i="1"/>
  <c r="R50" i="1"/>
  <c r="R49" i="1" s="1"/>
  <c r="T50" i="1"/>
  <c r="T49" i="1" s="1"/>
  <c r="S50" i="1"/>
  <c r="S49" i="1" s="1"/>
  <c r="I60" i="1"/>
  <c r="I59" i="1" s="1"/>
  <c r="R61" i="1"/>
  <c r="R60" i="1" s="1"/>
  <c r="R59" i="1" s="1"/>
  <c r="T61" i="1"/>
  <c r="T60" i="1" s="1"/>
  <c r="S61" i="1"/>
  <c r="S60" i="1" s="1"/>
  <c r="S59" i="1" s="1"/>
  <c r="I70" i="1"/>
  <c r="I69" i="1" s="1"/>
  <c r="R71" i="1"/>
  <c r="R70" i="1" s="1"/>
  <c r="R69" i="1" s="1"/>
  <c r="T71" i="1"/>
  <c r="T70" i="1" s="1"/>
  <c r="T69" i="1" s="1"/>
  <c r="S71" i="1"/>
  <c r="S70" i="1" s="1"/>
  <c r="S69" i="1" s="1"/>
  <c r="R80" i="1"/>
  <c r="T80" i="1"/>
  <c r="S80" i="1"/>
  <c r="R84" i="1"/>
  <c r="T84" i="1"/>
  <c r="S84" i="1"/>
  <c r="R88" i="1"/>
  <c r="T88" i="1"/>
  <c r="S88" i="1"/>
  <c r="R93" i="1"/>
  <c r="T93" i="1"/>
  <c r="S93" i="1"/>
  <c r="R97" i="1"/>
  <c r="T97" i="1"/>
  <c r="S97" i="1"/>
  <c r="R101" i="1"/>
  <c r="T101" i="1"/>
  <c r="S101" i="1"/>
  <c r="R105" i="1"/>
  <c r="T105" i="1"/>
  <c r="S105" i="1"/>
  <c r="R109" i="1"/>
  <c r="T109" i="1"/>
  <c r="S109" i="1"/>
  <c r="R113" i="1"/>
  <c r="T113" i="1"/>
  <c r="S113" i="1"/>
  <c r="R117" i="1"/>
  <c r="T117" i="1"/>
  <c r="S117" i="1"/>
  <c r="R121" i="1"/>
  <c r="T121" i="1"/>
  <c r="S121" i="1"/>
  <c r="R125" i="1"/>
  <c r="T125" i="1"/>
  <c r="S125" i="1"/>
  <c r="R132" i="1"/>
  <c r="T132" i="1"/>
  <c r="S132" i="1"/>
  <c r="R136" i="1"/>
  <c r="T136" i="1"/>
  <c r="S136" i="1"/>
  <c r="R140" i="1"/>
  <c r="T140" i="1"/>
  <c r="U140" i="1" s="1"/>
  <c r="R144" i="1"/>
  <c r="S144" i="1"/>
  <c r="T144" i="1"/>
  <c r="I157" i="1"/>
  <c r="R158" i="1"/>
  <c r="R157" i="1" s="1"/>
  <c r="S158" i="1"/>
  <c r="S157" i="1" s="1"/>
  <c r="T158" i="1"/>
  <c r="T157" i="1" s="1"/>
  <c r="I166" i="1"/>
  <c r="R167" i="1"/>
  <c r="R166" i="1" s="1"/>
  <c r="S167" i="1"/>
  <c r="S166" i="1" s="1"/>
  <c r="T167" i="1"/>
  <c r="T166" i="1" s="1"/>
  <c r="I177" i="1"/>
  <c r="I176" i="1" s="1"/>
  <c r="I25" i="1" s="1"/>
  <c r="R178" i="1"/>
  <c r="R177" i="1" s="1"/>
  <c r="R176" i="1" s="1"/>
  <c r="R25" i="1" s="1"/>
  <c r="S178" i="1"/>
  <c r="S177" i="1" s="1"/>
  <c r="S176" i="1" s="1"/>
  <c r="S25" i="1" s="1"/>
  <c r="T178" i="1"/>
  <c r="T177" i="1" s="1"/>
  <c r="T176" i="1" s="1"/>
  <c r="T25" i="1" s="1"/>
  <c r="R185" i="1"/>
  <c r="T185" i="1"/>
  <c r="U185" i="1" s="1"/>
  <c r="R194" i="1"/>
  <c r="S194" i="1"/>
  <c r="T194" i="1"/>
  <c r="R198" i="1"/>
  <c r="S198" i="1"/>
  <c r="T198" i="1"/>
  <c r="R202" i="1"/>
  <c r="S202" i="1"/>
  <c r="T202" i="1"/>
  <c r="R207" i="1"/>
  <c r="S207" i="1"/>
  <c r="T207" i="1"/>
  <c r="R213" i="1"/>
  <c r="S213" i="1"/>
  <c r="T213" i="1"/>
  <c r="R218" i="1"/>
  <c r="S218" i="1"/>
  <c r="T218" i="1"/>
  <c r="H182" i="1"/>
  <c r="H181" i="1" s="1"/>
  <c r="H26" i="1" s="1"/>
  <c r="Q191" i="1"/>
  <c r="Q28" i="1" s="1"/>
  <c r="O191" i="1"/>
  <c r="O28" i="1" s="1"/>
  <c r="O31" i="1"/>
  <c r="O30" i="1" s="1"/>
  <c r="O23" i="1" s="1"/>
  <c r="I39" i="1"/>
  <c r="I38" i="1" s="1"/>
  <c r="I66" i="1"/>
  <c r="I193" i="1"/>
  <c r="K73" i="1"/>
  <c r="K191" i="1"/>
  <c r="K28" i="1" s="1"/>
  <c r="K31" i="1"/>
  <c r="K30" i="1" s="1"/>
  <c r="K23" i="1" s="1"/>
  <c r="I89" i="1"/>
  <c r="I182" i="1"/>
  <c r="I181" i="1" s="1"/>
  <c r="I26" i="1" s="1"/>
  <c r="I216" i="1"/>
  <c r="I46" i="1"/>
  <c r="I77" i="1"/>
  <c r="I131" i="1"/>
  <c r="I130" i="1" s="1"/>
  <c r="I129" i="1" s="1"/>
  <c r="I204" i="1"/>
  <c r="I210" i="1"/>
  <c r="I52" i="1"/>
  <c r="I174" i="1"/>
  <c r="H38" i="1"/>
  <c r="K72" i="1" l="1"/>
  <c r="I31" i="1"/>
  <c r="S163" i="1"/>
  <c r="S152" i="1" s="1"/>
  <c r="I163" i="1"/>
  <c r="I21" i="1"/>
  <c r="T163" i="1"/>
  <c r="T152" i="1" s="1"/>
  <c r="R163" i="1"/>
  <c r="R152" i="1" s="1"/>
  <c r="T43" i="1"/>
  <c r="U43" i="1" s="1"/>
  <c r="T44" i="1"/>
  <c r="U45" i="1"/>
  <c r="S43" i="1"/>
  <c r="S44" i="1"/>
  <c r="S22" i="1" s="1"/>
  <c r="O72" i="1"/>
  <c r="O24" i="1" s="1"/>
  <c r="O20" i="1" s="1"/>
  <c r="O29" i="1" s="1"/>
  <c r="R43" i="1"/>
  <c r="R44" i="1"/>
  <c r="R22" i="1" s="1"/>
  <c r="I152" i="1"/>
  <c r="H192" i="1"/>
  <c r="U165" i="1"/>
  <c r="H59" i="1"/>
  <c r="U59" i="1" s="1"/>
  <c r="U62" i="1"/>
  <c r="H69" i="1"/>
  <c r="U70" i="1"/>
  <c r="H176" i="1"/>
  <c r="U179" i="1"/>
  <c r="T59" i="1"/>
  <c r="H31" i="1"/>
  <c r="U38" i="1"/>
  <c r="U189" i="1"/>
  <c r="H27" i="1"/>
  <c r="U27" i="1" s="1"/>
  <c r="H170" i="1"/>
  <c r="U171" i="1"/>
  <c r="H163" i="1"/>
  <c r="U164" i="1"/>
  <c r="H52" i="1"/>
  <c r="U55" i="1"/>
  <c r="H209" i="1"/>
  <c r="U210" i="1"/>
  <c r="I170" i="1"/>
  <c r="Q72" i="1"/>
  <c r="Q24" i="1" s="1"/>
  <c r="H46" i="1"/>
  <c r="U46" i="1" s="1"/>
  <c r="U47" i="1"/>
  <c r="Q30" i="1"/>
  <c r="Q23" i="1" s="1"/>
  <c r="S193" i="1"/>
  <c r="S51" i="1"/>
  <c r="S39" i="1"/>
  <c r="S38" i="1" s="1"/>
  <c r="S46" i="1"/>
  <c r="R89" i="1"/>
  <c r="S66" i="1"/>
  <c r="R210" i="1"/>
  <c r="T204" i="1"/>
  <c r="R182" i="1"/>
  <c r="R181" i="1" s="1"/>
  <c r="R26" i="1" s="1"/>
  <c r="S77" i="1"/>
  <c r="S216" i="1"/>
  <c r="S173" i="1"/>
  <c r="S170" i="1" s="1"/>
  <c r="S174" i="1"/>
  <c r="T193" i="1"/>
  <c r="U193" i="1" s="1"/>
  <c r="R131" i="1"/>
  <c r="R130" i="1" s="1"/>
  <c r="R129" i="1" s="1"/>
  <c r="T89" i="1"/>
  <c r="U89" i="1" s="1"/>
  <c r="S210" i="1"/>
  <c r="R204" i="1"/>
  <c r="S182" i="1"/>
  <c r="S181" i="1" s="1"/>
  <c r="S26" i="1" s="1"/>
  <c r="R77" i="1"/>
  <c r="T216" i="1"/>
  <c r="T174" i="1"/>
  <c r="U174" i="1" s="1"/>
  <c r="U175" i="1"/>
  <c r="T173" i="1"/>
  <c r="U173" i="1" s="1"/>
  <c r="R51" i="1"/>
  <c r="R46" i="1"/>
  <c r="S89" i="1"/>
  <c r="R66" i="1"/>
  <c r="S204" i="1"/>
  <c r="R216" i="1"/>
  <c r="U183" i="1"/>
  <c r="T182" i="1"/>
  <c r="R174" i="1"/>
  <c r="R173" i="1"/>
  <c r="R170" i="1" s="1"/>
  <c r="R193" i="1"/>
  <c r="S131" i="1"/>
  <c r="S130" i="1" s="1"/>
  <c r="S129" i="1" s="1"/>
  <c r="T51" i="1"/>
  <c r="T46" i="1"/>
  <c r="T66" i="1"/>
  <c r="T210" i="1"/>
  <c r="T209" i="1" s="1"/>
  <c r="T77" i="1"/>
  <c r="T39" i="1"/>
  <c r="I192" i="1"/>
  <c r="I51" i="1"/>
  <c r="I209" i="1"/>
  <c r="I76" i="1"/>
  <c r="I73" i="1" s="1"/>
  <c r="K24" i="1"/>
  <c r="K20" i="1" s="1"/>
  <c r="K29" i="1" s="1"/>
  <c r="S21" i="1" l="1"/>
  <c r="I30" i="1"/>
  <c r="I23" i="1" s="1"/>
  <c r="R21" i="1"/>
  <c r="U44" i="1"/>
  <c r="T22" i="1"/>
  <c r="U22" i="1" s="1"/>
  <c r="Q20" i="1"/>
  <c r="Q29" i="1" s="1"/>
  <c r="I191" i="1"/>
  <c r="I28" i="1" s="1"/>
  <c r="I72" i="1"/>
  <c r="I24" i="1" s="1"/>
  <c r="H25" i="1"/>
  <c r="U25" i="1" s="1"/>
  <c r="U176" i="1"/>
  <c r="U209" i="1"/>
  <c r="H191" i="1"/>
  <c r="H28" i="1" s="1"/>
  <c r="U163" i="1"/>
  <c r="H152" i="1"/>
  <c r="U152" i="1" s="1"/>
  <c r="U69" i="1"/>
  <c r="H66" i="1"/>
  <c r="U66" i="1" s="1"/>
  <c r="U52" i="1"/>
  <c r="H51" i="1"/>
  <c r="U51" i="1" s="1"/>
  <c r="S209" i="1"/>
  <c r="S192" i="1"/>
  <c r="S191" i="1" s="1"/>
  <c r="S28" i="1" s="1"/>
  <c r="U77" i="1"/>
  <c r="T76" i="1"/>
  <c r="T170" i="1"/>
  <c r="U170" i="1" s="1"/>
  <c r="T38" i="1"/>
  <c r="T31" i="1" s="1"/>
  <c r="T30" i="1" s="1"/>
  <c r="T23" i="1" s="1"/>
  <c r="R209" i="1"/>
  <c r="U182" i="1"/>
  <c r="T181" i="1"/>
  <c r="R76" i="1"/>
  <c r="R73" i="1" s="1"/>
  <c r="R72" i="1" s="1"/>
  <c r="R24" i="1" s="1"/>
  <c r="S76" i="1"/>
  <c r="S73" i="1" s="1"/>
  <c r="S72" i="1" s="1"/>
  <c r="S24" i="1" s="1"/>
  <c r="R192" i="1"/>
  <c r="R191" i="1" s="1"/>
  <c r="R28" i="1" s="1"/>
  <c r="T192" i="1"/>
  <c r="I20" i="1" l="1"/>
  <c r="I29" i="1" s="1"/>
  <c r="U31" i="1"/>
  <c r="H30" i="1"/>
  <c r="H23" i="1" s="1"/>
  <c r="T26" i="1"/>
  <c r="U26" i="1" s="1"/>
  <c r="U181" i="1"/>
  <c r="U192" i="1"/>
  <c r="T191" i="1"/>
  <c r="U76" i="1"/>
  <c r="T73" i="1"/>
  <c r="P216" i="1"/>
  <c r="P210" i="1"/>
  <c r="P209" i="1" s="1"/>
  <c r="P204" i="1"/>
  <c r="P193" i="1"/>
  <c r="P189" i="1"/>
  <c r="P187" i="1"/>
  <c r="P182" i="1"/>
  <c r="P179" i="1"/>
  <c r="P176" i="1" s="1"/>
  <c r="P25" i="1" s="1"/>
  <c r="P177" i="1"/>
  <c r="P174" i="1"/>
  <c r="P173" i="1"/>
  <c r="P171" i="1"/>
  <c r="P168" i="1"/>
  <c r="P166" i="1"/>
  <c r="P163" i="1"/>
  <c r="P161" i="1"/>
  <c r="P159" i="1"/>
  <c r="P157" i="1"/>
  <c r="P155" i="1"/>
  <c r="P153" i="1"/>
  <c r="P150" i="1"/>
  <c r="P131" i="1"/>
  <c r="P130" i="1" s="1"/>
  <c r="P129" i="1" s="1"/>
  <c r="P89" i="1"/>
  <c r="P77" i="1"/>
  <c r="P76" i="1" s="1"/>
  <c r="P73" i="1" s="1"/>
  <c r="P74" i="1"/>
  <c r="P70" i="1"/>
  <c r="P69" i="1" s="1"/>
  <c r="P67" i="1"/>
  <c r="P64" i="1"/>
  <c r="P62" i="1"/>
  <c r="P60" i="1"/>
  <c r="P57" i="1"/>
  <c r="P55" i="1"/>
  <c r="P53" i="1"/>
  <c r="P49" i="1"/>
  <c r="P47" i="1"/>
  <c r="P43" i="1"/>
  <c r="P39" i="1"/>
  <c r="P38" i="1"/>
  <c r="P35" i="1"/>
  <c r="P33" i="1"/>
  <c r="P27" i="1"/>
  <c r="N216" i="1"/>
  <c r="N210" i="1"/>
  <c r="N204" i="1"/>
  <c r="N193" i="1"/>
  <c r="N189" i="1"/>
  <c r="N27" i="1" s="1"/>
  <c r="N187" i="1"/>
  <c r="N182" i="1"/>
  <c r="N179" i="1"/>
  <c r="N177" i="1"/>
  <c r="N176" i="1" s="1"/>
  <c r="N25" i="1" s="1"/>
  <c r="N174" i="1"/>
  <c r="N173" i="1"/>
  <c r="N171" i="1"/>
  <c r="N168" i="1"/>
  <c r="N166" i="1"/>
  <c r="N163" i="1"/>
  <c r="N161" i="1"/>
  <c r="N159" i="1"/>
  <c r="N157" i="1"/>
  <c r="N155" i="1"/>
  <c r="N152" i="1" s="1"/>
  <c r="N153" i="1"/>
  <c r="N150" i="1"/>
  <c r="N89" i="1"/>
  <c r="N77" i="1"/>
  <c r="N74" i="1"/>
  <c r="N70" i="1"/>
  <c r="N69" i="1" s="1"/>
  <c r="N67" i="1"/>
  <c r="N64" i="1"/>
  <c r="N62" i="1"/>
  <c r="N60" i="1"/>
  <c r="N57" i="1"/>
  <c r="N55" i="1"/>
  <c r="N53" i="1"/>
  <c r="N49" i="1"/>
  <c r="N47" i="1"/>
  <c r="N43" i="1"/>
  <c r="N39" i="1"/>
  <c r="N38" i="1" s="1"/>
  <c r="N35" i="1"/>
  <c r="N33" i="1"/>
  <c r="L216" i="1"/>
  <c r="L210" i="1"/>
  <c r="L209" i="1"/>
  <c r="L204" i="1"/>
  <c r="L193" i="1"/>
  <c r="L189" i="1"/>
  <c r="L187" i="1"/>
  <c r="L182" i="1"/>
  <c r="L179" i="1"/>
  <c r="L176" i="1" s="1"/>
  <c r="L25" i="1" s="1"/>
  <c r="L177" i="1"/>
  <c r="L174" i="1"/>
  <c r="L173" i="1"/>
  <c r="L171" i="1"/>
  <c r="L168" i="1"/>
  <c r="L166" i="1"/>
  <c r="L163" i="1"/>
  <c r="L161" i="1"/>
  <c r="L159" i="1"/>
  <c r="L157" i="1"/>
  <c r="L155" i="1"/>
  <c r="L153" i="1"/>
  <c r="L152" i="1" s="1"/>
  <c r="L150" i="1"/>
  <c r="L131" i="1"/>
  <c r="L130" i="1" s="1"/>
  <c r="L129" i="1" s="1"/>
  <c r="L89" i="1"/>
  <c r="L77" i="1"/>
  <c r="L74" i="1"/>
  <c r="L70" i="1"/>
  <c r="L69" i="1" s="1"/>
  <c r="L67" i="1"/>
  <c r="L64" i="1"/>
  <c r="L62" i="1"/>
  <c r="L60" i="1"/>
  <c r="L57" i="1"/>
  <c r="L55" i="1"/>
  <c r="L53" i="1"/>
  <c r="L49" i="1"/>
  <c r="L47" i="1"/>
  <c r="L43" i="1"/>
  <c r="L39" i="1"/>
  <c r="L38" i="1" s="1"/>
  <c r="L35" i="1"/>
  <c r="L33" i="1"/>
  <c r="L27" i="1"/>
  <c r="J216" i="1"/>
  <c r="J210" i="1"/>
  <c r="J204" i="1"/>
  <c r="J193" i="1"/>
  <c r="J189" i="1"/>
  <c r="J187" i="1"/>
  <c r="J182" i="1"/>
  <c r="J179" i="1"/>
  <c r="J177" i="1"/>
  <c r="J174" i="1"/>
  <c r="J173" i="1"/>
  <c r="J171" i="1"/>
  <c r="J168" i="1"/>
  <c r="J166" i="1"/>
  <c r="J163" i="1"/>
  <c r="J161" i="1"/>
  <c r="J159" i="1"/>
  <c r="J157" i="1"/>
  <c r="J155" i="1"/>
  <c r="J153" i="1"/>
  <c r="J150" i="1"/>
  <c r="J131" i="1"/>
  <c r="J130" i="1" s="1"/>
  <c r="J89" i="1"/>
  <c r="J77" i="1"/>
  <c r="J74" i="1"/>
  <c r="J70" i="1"/>
  <c r="J69" i="1" s="1"/>
  <c r="J67" i="1"/>
  <c r="J64" i="1"/>
  <c r="J62" i="1"/>
  <c r="J60" i="1"/>
  <c r="J57" i="1"/>
  <c r="J55" i="1"/>
  <c r="J53" i="1"/>
  <c r="J49" i="1"/>
  <c r="J47" i="1"/>
  <c r="J43" i="1"/>
  <c r="J39" i="1"/>
  <c r="J38" i="1" s="1"/>
  <c r="J35" i="1"/>
  <c r="J33" i="1"/>
  <c r="J27" i="1"/>
  <c r="G216" i="1"/>
  <c r="F216" i="1"/>
  <c r="G210" i="1"/>
  <c r="F210" i="1"/>
  <c r="G204" i="1"/>
  <c r="F204" i="1"/>
  <c r="G193" i="1"/>
  <c r="G192" i="1" s="1"/>
  <c r="F193" i="1"/>
  <c r="G189" i="1"/>
  <c r="F189" i="1"/>
  <c r="G187" i="1"/>
  <c r="F187" i="1"/>
  <c r="G182" i="1"/>
  <c r="G181" i="1" s="1"/>
  <c r="G26" i="1" s="1"/>
  <c r="F182" i="1"/>
  <c r="F181" i="1" s="1"/>
  <c r="F26" i="1" s="1"/>
  <c r="G179" i="1"/>
  <c r="F179" i="1"/>
  <c r="G177" i="1"/>
  <c r="G176" i="1" s="1"/>
  <c r="G25" i="1" s="1"/>
  <c r="F177" i="1"/>
  <c r="G174" i="1"/>
  <c r="F174" i="1"/>
  <c r="G173" i="1"/>
  <c r="F173" i="1"/>
  <c r="G171" i="1"/>
  <c r="F171" i="1"/>
  <c r="G168" i="1"/>
  <c r="F168" i="1"/>
  <c r="G166" i="1"/>
  <c r="F166" i="1"/>
  <c r="G164" i="1"/>
  <c r="G163" i="1" s="1"/>
  <c r="F164" i="1"/>
  <c r="F163" i="1" s="1"/>
  <c r="G161" i="1"/>
  <c r="F161" i="1"/>
  <c r="G159" i="1"/>
  <c r="F159" i="1"/>
  <c r="G157" i="1"/>
  <c r="F157" i="1"/>
  <c r="G155" i="1"/>
  <c r="F155" i="1"/>
  <c r="G153" i="1"/>
  <c r="F153" i="1"/>
  <c r="G150" i="1"/>
  <c r="F150" i="1"/>
  <c r="G131" i="1"/>
  <c r="G130" i="1" s="1"/>
  <c r="F131" i="1"/>
  <c r="F130" i="1" s="1"/>
  <c r="G89" i="1"/>
  <c r="F89" i="1"/>
  <c r="G77" i="1"/>
  <c r="F77" i="1"/>
  <c r="G74" i="1"/>
  <c r="F74" i="1"/>
  <c r="G70" i="1"/>
  <c r="G69" i="1" s="1"/>
  <c r="F70" i="1"/>
  <c r="F69" i="1" s="1"/>
  <c r="G67" i="1"/>
  <c r="F67" i="1"/>
  <c r="G64" i="1"/>
  <c r="F64" i="1"/>
  <c r="G62" i="1"/>
  <c r="F62" i="1"/>
  <c r="G60" i="1"/>
  <c r="G59" i="1" s="1"/>
  <c r="F60" i="1"/>
  <c r="G57" i="1"/>
  <c r="F57" i="1"/>
  <c r="G55" i="1"/>
  <c r="F55" i="1"/>
  <c r="G53" i="1"/>
  <c r="F53" i="1"/>
  <c r="G49" i="1"/>
  <c r="F49" i="1"/>
  <c r="G47" i="1"/>
  <c r="F47" i="1"/>
  <c r="G43" i="1"/>
  <c r="F43" i="1"/>
  <c r="F39" i="1"/>
  <c r="F38" i="1" s="1"/>
  <c r="F35" i="1"/>
  <c r="G33" i="1"/>
  <c r="F33" i="1"/>
  <c r="G27" i="1"/>
  <c r="F27" i="1"/>
  <c r="D216" i="1"/>
  <c r="D210" i="1"/>
  <c r="D204" i="1"/>
  <c r="D193" i="1"/>
  <c r="D189" i="1"/>
  <c r="D187" i="1"/>
  <c r="D182" i="1"/>
  <c r="D179" i="1"/>
  <c r="D177" i="1"/>
  <c r="D176" i="1" s="1"/>
  <c r="D25" i="1" s="1"/>
  <c r="D174" i="1"/>
  <c r="D173" i="1"/>
  <c r="D171" i="1"/>
  <c r="D168" i="1"/>
  <c r="D166" i="1"/>
  <c r="D164" i="1"/>
  <c r="D163" i="1" s="1"/>
  <c r="D161" i="1"/>
  <c r="D159" i="1"/>
  <c r="D157" i="1"/>
  <c r="D155" i="1"/>
  <c r="D153" i="1"/>
  <c r="D150" i="1"/>
  <c r="D131" i="1"/>
  <c r="D130" i="1" s="1"/>
  <c r="D89" i="1"/>
  <c r="D77" i="1"/>
  <c r="D74" i="1"/>
  <c r="D70" i="1"/>
  <c r="D69" i="1" s="1"/>
  <c r="D67" i="1"/>
  <c r="D64" i="1"/>
  <c r="D62" i="1"/>
  <c r="D60" i="1"/>
  <c r="D59" i="1" s="1"/>
  <c r="D57" i="1"/>
  <c r="D55" i="1"/>
  <c r="D53" i="1"/>
  <c r="D49" i="1"/>
  <c r="D47" i="1"/>
  <c r="D43" i="1"/>
  <c r="D39" i="1"/>
  <c r="D38" i="1"/>
  <c r="D35" i="1"/>
  <c r="D33" i="1"/>
  <c r="D32" i="1" s="1"/>
  <c r="D27" i="1"/>
  <c r="J76" i="1" l="1"/>
  <c r="J73" i="1" s="1"/>
  <c r="J152" i="1"/>
  <c r="J170" i="1"/>
  <c r="J192" i="1"/>
  <c r="N59" i="1"/>
  <c r="P170" i="1"/>
  <c r="G209" i="1"/>
  <c r="N209" i="1"/>
  <c r="P59" i="1"/>
  <c r="U30" i="1"/>
  <c r="D181" i="1"/>
  <c r="D26" i="1" s="1"/>
  <c r="F59" i="1"/>
  <c r="F76" i="1"/>
  <c r="F73" i="1" s="1"/>
  <c r="F129" i="1"/>
  <c r="F170" i="1"/>
  <c r="F209" i="1"/>
  <c r="J129" i="1"/>
  <c r="J209" i="1"/>
  <c r="L32" i="1"/>
  <c r="L59" i="1"/>
  <c r="L76" i="1"/>
  <c r="N32" i="1"/>
  <c r="N31" i="1" s="1"/>
  <c r="G129" i="1"/>
  <c r="P32" i="1"/>
  <c r="P192" i="1"/>
  <c r="J72" i="1"/>
  <c r="J24" i="1" s="1"/>
  <c r="G76" i="1"/>
  <c r="G73" i="1" s="1"/>
  <c r="N76" i="1"/>
  <c r="N73" i="1" s="1"/>
  <c r="U23" i="1"/>
  <c r="D46" i="1"/>
  <c r="D66" i="1"/>
  <c r="D76" i="1"/>
  <c r="D73" i="1" s="1"/>
  <c r="D170" i="1"/>
  <c r="D192" i="1"/>
  <c r="F32" i="1"/>
  <c r="G46" i="1"/>
  <c r="G52" i="1"/>
  <c r="G51" i="1" s="1"/>
  <c r="G66" i="1"/>
  <c r="F176" i="1"/>
  <c r="F25" i="1" s="1"/>
  <c r="F192" i="1"/>
  <c r="F191" i="1" s="1"/>
  <c r="F28" i="1" s="1"/>
  <c r="J52" i="1"/>
  <c r="J176" i="1"/>
  <c r="J25" i="1" s="1"/>
  <c r="L46" i="1"/>
  <c r="L66" i="1"/>
  <c r="L170" i="1"/>
  <c r="L181" i="1"/>
  <c r="L26" i="1" s="1"/>
  <c r="L192" i="1"/>
  <c r="L191" i="1" s="1"/>
  <c r="L28" i="1" s="1"/>
  <c r="N46" i="1"/>
  <c r="N66" i="1"/>
  <c r="N170" i="1"/>
  <c r="N192" i="1"/>
  <c r="N191" i="1" s="1"/>
  <c r="N28" i="1" s="1"/>
  <c r="P46" i="1"/>
  <c r="F46" i="1"/>
  <c r="F52" i="1"/>
  <c r="F51" i="1" s="1"/>
  <c r="F66" i="1"/>
  <c r="G152" i="1"/>
  <c r="G170" i="1"/>
  <c r="J59" i="1"/>
  <c r="P31" i="1"/>
  <c r="P152" i="1"/>
  <c r="P72" i="1" s="1"/>
  <c r="P24" i="1" s="1"/>
  <c r="N131" i="1"/>
  <c r="N130" i="1" s="1"/>
  <c r="N129" i="1" s="1"/>
  <c r="D31" i="1"/>
  <c r="G191" i="1"/>
  <c r="G28" i="1" s="1"/>
  <c r="D21" i="1"/>
  <c r="D52" i="1"/>
  <c r="D51" i="1" s="1"/>
  <c r="D129" i="1"/>
  <c r="D152" i="1"/>
  <c r="D209" i="1"/>
  <c r="J32" i="1"/>
  <c r="J31" i="1" s="1"/>
  <c r="J46" i="1"/>
  <c r="J181" i="1"/>
  <c r="J26" i="1" s="1"/>
  <c r="L52" i="1"/>
  <c r="N52" i="1"/>
  <c r="N51" i="1" s="1"/>
  <c r="N181" i="1"/>
  <c r="N26" i="1" s="1"/>
  <c r="P52" i="1"/>
  <c r="P181" i="1"/>
  <c r="P26" i="1" s="1"/>
  <c r="U191" i="1"/>
  <c r="T28" i="1"/>
  <c r="U28" i="1" s="1"/>
  <c r="U73" i="1"/>
  <c r="G39" i="1"/>
  <c r="G38" i="1" s="1"/>
  <c r="R39" i="1"/>
  <c r="R38" i="1" s="1"/>
  <c r="R35" i="1"/>
  <c r="P66" i="1"/>
  <c r="P51" i="1"/>
  <c r="P191" i="1"/>
  <c r="P28" i="1" s="1"/>
  <c r="N30" i="1"/>
  <c r="N23" i="1" s="1"/>
  <c r="L31" i="1"/>
  <c r="L73" i="1"/>
  <c r="L72" i="1" s="1"/>
  <c r="L24" i="1" s="1"/>
  <c r="L51" i="1"/>
  <c r="J51" i="1"/>
  <c r="J66" i="1"/>
  <c r="J30" i="1" s="1"/>
  <c r="J23" i="1" s="1"/>
  <c r="J191" i="1"/>
  <c r="J28" i="1" s="1"/>
  <c r="F31" i="1"/>
  <c r="F152" i="1"/>
  <c r="D191" i="1"/>
  <c r="D28" i="1" s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D72" i="1" l="1"/>
  <c r="D24" i="1" s="1"/>
  <c r="D30" i="1"/>
  <c r="D23" i="1" s="1"/>
  <c r="P30" i="1"/>
  <c r="P23" i="1" s="1"/>
  <c r="P20" i="1" s="1"/>
  <c r="P29" i="1" s="1"/>
  <c r="F72" i="1"/>
  <c r="F24" i="1" s="1"/>
  <c r="G72" i="1"/>
  <c r="G24" i="1" s="1"/>
  <c r="J20" i="1"/>
  <c r="J29" i="1" s="1"/>
  <c r="N72" i="1"/>
  <c r="N24" i="1" s="1"/>
  <c r="N20" i="1" s="1"/>
  <c r="N29" i="1" s="1"/>
  <c r="T149" i="1"/>
  <c r="H131" i="1"/>
  <c r="H21" i="1" s="1"/>
  <c r="F30" i="1"/>
  <c r="F23" i="1" s="1"/>
  <c r="R32" i="1"/>
  <c r="R31" i="1" s="1"/>
  <c r="R30" i="1" s="1"/>
  <c r="R23" i="1" s="1"/>
  <c r="R20" i="1" s="1"/>
  <c r="R29" i="1" s="1"/>
  <c r="L30" i="1"/>
  <c r="L23" i="1" s="1"/>
  <c r="L20" i="1" s="1"/>
  <c r="L29" i="1" s="1"/>
  <c r="S35" i="1"/>
  <c r="G35" i="1"/>
  <c r="F20" i="1" l="1"/>
  <c r="F29" i="1" s="1"/>
  <c r="D20" i="1"/>
  <c r="D29" i="1" s="1"/>
  <c r="H72" i="1"/>
  <c r="H24" i="1" s="1"/>
  <c r="H20" i="1" s="1"/>
  <c r="H29" i="1" s="1"/>
  <c r="U149" i="1"/>
  <c r="T131" i="1"/>
  <c r="T21" i="1" s="1"/>
  <c r="H130" i="1"/>
  <c r="H129" i="1" s="1"/>
  <c r="G32" i="1"/>
  <c r="G31" i="1" s="1"/>
  <c r="G30" i="1" s="1"/>
  <c r="G23" i="1" s="1"/>
  <c r="G20" i="1" s="1"/>
  <c r="G29" i="1" s="1"/>
  <c r="S32" i="1"/>
  <c r="S31" i="1" s="1"/>
  <c r="S30" i="1" s="1"/>
  <c r="S23" i="1" s="1"/>
  <c r="S20" i="1" s="1"/>
  <c r="S29" i="1" s="1"/>
  <c r="U131" i="1" l="1"/>
  <c r="U21" i="1"/>
  <c r="T130" i="1"/>
  <c r="U130" i="1" l="1"/>
  <c r="T129" i="1"/>
  <c r="U129" i="1" l="1"/>
  <c r="T72" i="1"/>
  <c r="U72" i="1" l="1"/>
  <c r="T24" i="1"/>
  <c r="T20" i="1" l="1"/>
  <c r="U24" i="1"/>
  <c r="U20" i="1" l="1"/>
  <c r="T29" i="1"/>
  <c r="U29" i="1" s="1"/>
</calcChain>
</file>

<file path=xl/sharedStrings.xml><?xml version="1.0" encoding="utf-8"?>
<sst xmlns="http://schemas.openxmlformats.org/spreadsheetml/2006/main" count="2089" uniqueCount="471">
  <si>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</si>
  <si>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</si>
  <si>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</si>
  <si>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</si>
  <si>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</si>
  <si>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</si>
  <si>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</si>
  <si>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</si>
  <si>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</si>
  <si>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</si>
  <si>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</si>
  <si>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</si>
  <si>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</si>
  <si>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</si>
  <si>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</si>
  <si>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</si>
  <si>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</si>
  <si>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</si>
  <si>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</si>
  <si>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</si>
  <si>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</si>
  <si>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</si>
  <si>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</si>
  <si>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</si>
  <si>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</si>
  <si>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</si>
  <si>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</si>
  <si>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</si>
  <si>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</si>
  <si>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</si>
  <si>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</si>
  <si>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</si>
  <si>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</si>
  <si>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</si>
  <si>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</si>
  <si>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</si>
  <si>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</si>
  <si>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</si>
  <si>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</si>
  <si>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</si>
  <si>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</si>
  <si>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</si>
  <si>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</si>
  <si>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</si>
  <si>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</si>
  <si>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</si>
  <si>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</si>
  <si>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</si>
  <si>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</si>
  <si>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</si>
  <si>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</si>
  <si>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</si>
  <si>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</si>
  <si>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</si>
  <si>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</si>
  <si>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</si>
  <si>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</si>
  <si>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</si>
  <si>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</si>
  <si>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</si>
  <si>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</si>
  <si>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</si>
  <si>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</si>
  <si>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</si>
  <si>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</si>
  <si>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</si>
  <si>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</si>
  <si>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</si>
  <si>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</si>
  <si>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</si>
  <si>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</si>
  <si>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</si>
  <si>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</si>
  <si>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</si>
  <si>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</si>
  <si>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</si>
  <si>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</si>
  <si>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</si>
  <si>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</si>
  <si>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</si>
  <si>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</si>
  <si>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</si>
  <si>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</si>
  <si>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</si>
  <si>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</si>
  <si>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</si>
  <si>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</si>
  <si>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</si>
  <si>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</si>
  <si>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</si>
  <si>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</si>
  <si>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</si>
  <si>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</si>
  <si>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</si>
  <si>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</si>
  <si>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</si>
  <si>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</si>
  <si>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</si>
  <si>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</si>
  <si>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</si>
  <si>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</si>
  <si>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</si>
  <si>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</si>
  <si>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</si>
  <si>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</si>
  <si>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</si>
  <si>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</si>
  <si>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</si>
  <si>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</si>
  <si>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</si>
  <si>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</si>
  <si>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</si>
  <si>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</si>
  <si>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</si>
  <si>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</si>
  <si>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</si>
  <si>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</si>
  <si>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</si>
  <si>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</si>
  <si>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</si>
  <si>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</si>
  <si>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</si>
  <si>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</si>
  <si>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</si>
  <si>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</si>
  <si>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</si>
  <si>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</si>
  <si>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</si>
  <si>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</si>
  <si>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</si>
  <si>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</si>
  <si>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</si>
  <si>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</si>
  <si>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</si>
  <si>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</si>
  <si>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</si>
  <si>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</si>
  <si>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</si>
  <si>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</si>
  <si>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</si>
  <si>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</si>
  <si>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</si>
  <si>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</si>
  <si>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</si>
  <si>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</si>
  <si>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</si>
  <si>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</si>
  <si>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</si>
  <si>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</si>
  <si>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</si>
  <si>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</si>
  <si>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</si>
  <si>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</si>
  <si>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</si>
  <si>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</si>
  <si>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</si>
  <si>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</si>
  <si>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</si>
  <si>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</si>
  <si>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</si>
  <si>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</si>
  <si>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</si>
  <si>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</si>
  <si>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</si>
  <si>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</si>
  <si>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</si>
  <si>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</si>
  <si>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</si>
  <si>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</si>
  <si>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</si>
  <si>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</si>
  <si>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</si>
  <si>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</si>
  <si>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</si>
  <si>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</si>
  <si>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</si>
  <si>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</si>
  <si>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</si>
  <si>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</si>
  <si>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</si>
  <si>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</si>
  <si>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</si>
  <si>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</si>
  <si>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</si>
  <si>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</si>
  <si>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</si>
  <si>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</si>
  <si>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</si>
  <si>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</si>
  <si>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</si>
  <si>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</si>
  <si>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</si>
  <si>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</si>
  <si>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</si>
  <si>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</si>
  <si>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</si>
  <si>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</si>
  <si>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</si>
  <si>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</si>
  <si>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</si>
  <si>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</si>
  <si>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</si>
  <si>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</si>
  <si>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</si>
  <si>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</si>
  <si>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</si>
  <si>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</si>
  <si>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</si>
  <si>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</si>
  <si>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</si>
  <si>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</si>
  <si>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</si>
  <si>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</si>
  <si>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</si>
  <si>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</si>
  <si>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</si>
  <si>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</si>
  <si>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</si>
  <si>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</si>
  <si>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</si>
  <si>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</si>
  <si>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</si>
  <si>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</si>
  <si>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</si>
  <si>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</si>
  <si>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</si>
  <si>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</si>
  <si>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</si>
  <si>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</si>
  <si>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</si>
  <si>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</si>
  <si>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</si>
  <si>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</si>
  <si>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</si>
  <si>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</si>
  <si>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</si>
  <si>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</si>
  <si>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</si>
  <si>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</si>
  <si>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</si>
  <si>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</si>
  <si>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</si>
  <si>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</si>
  <si>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</si>
  <si>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</si>
  <si>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</si>
  <si>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</si>
  <si>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</si>
  <si>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</si>
  <si>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</si>
  <si>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</si>
  <si>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</si>
  <si>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</si>
  <si>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</si>
  <si>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</si>
  <si>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</si>
  <si>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</si>
  <si>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</si>
  <si>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</si>
  <si>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</si>
  <si>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</si>
  <si>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</si>
  <si>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</si>
  <si>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</si>
  <si>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</si>
  <si>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</si>
  <si>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</si>
  <si>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</si>
  <si>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</si>
  <si>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</si>
  <si>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</si>
  <si>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</si>
  <si>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</si>
  <si>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</si>
  <si>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</si>
  <si>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</si>
  <si>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</si>
  <si>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</si>
  <si>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</si>
  <si>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</si>
  <si>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</si>
  <si>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</si>
  <si>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</si>
  <si>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</si>
  <si>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</si>
  <si>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</si>
  <si>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</si>
  <si>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</si>
  <si>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</si>
  <si>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</si>
  <si>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</si>
  <si>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</si>
  <si>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</si>
  <si>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</si>
  <si>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</si>
  <si>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</si>
  <si>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</si>
  <si>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</si>
  <si>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</si>
  <si>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</si>
  <si>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</si>
  <si>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</si>
  <si>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</si>
  <si>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</si>
  <si>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</si>
  <si>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</si>
  <si>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</si>
  <si>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</si>
  <si>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</si>
  <si>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</si>
  <si>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</si>
  <si>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</si>
  <si>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</si>
  <si>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</si>
  <si>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</si>
  <si>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</si>
  <si>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</si>
  <si>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</si>
  <si>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</si>
  <si>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</si>
  <si>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</si>
  <si>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</si>
  <si>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</si>
  <si>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</si>
  <si>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</si>
  <si>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</si>
  <si>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</si>
  <si>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</si>
  <si>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</si>
  <si>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</si>
  <si>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</si>
  <si>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</si>
  <si>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</si>
  <si>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</si>
  <si>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</si>
  <si>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</si>
  <si>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</si>
  <si>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</si>
  <si>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</si>
  <si>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</si>
  <si>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</si>
  <si>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</si>
  <si>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</si>
  <si>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</si>
  <si>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</si>
  <si>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</si>
  <si>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</si>
  <si>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</si>
  <si>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</si>
  <si>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</si>
  <si>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</si>
  <si>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</si>
  <si>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</si>
  <si>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</si>
  <si>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</si>
  <si>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</si>
  <si>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</si>
  <si>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</si>
  <si>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</si>
  <si>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</si>
  <si>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</si>
  <si>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</si>
  <si>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</si>
  <si>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</si>
  <si>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</si>
  <si>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</si>
  <si>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</si>
  <si>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</si>
  <si>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</si>
  <si>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</si>
  <si>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</si>
  <si>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</si>
  <si>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</si>
  <si>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</si>
  <si>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</si>
  <si>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</si>
  <si>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</si>
  <si>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</si>
  <si>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</si>
  <si>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</si>
  <si>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</si>
  <si>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</si>
  <si>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</si>
  <si>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</si>
  <si>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</si>
  <si>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</si>
  <si>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</si>
  <si>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</si>
  <si>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</si>
  <si>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</si>
  <si>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</si>
  <si>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</si>
  <si>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t>Строительство кабельной линии 10 кВ от РП-1 до ТП-65.Прокладка кабельной линии 10 кВ с заменой ячейки  на РП-1</t>
  </si>
  <si>
    <t>ТП-46 электрооборудование РУ 6 кВ, электрооборудование РУ 0,4 кВ. Модульная ПС с трансформатором ТМГ 6/0,4-400 кВА ( 2 шт)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</si>
  <si>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</si>
  <si>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</si>
  <si>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 xml:space="preserve">ТП-53. </t>
    </r>
    <r>
      <rPr>
        <sz val="12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</si>
  <si>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</si>
  <si>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</si>
  <si>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</si>
  <si>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</si>
  <si>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</si>
  <si>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</si>
  <si>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</si>
  <si>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</si>
  <si>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</si>
  <si>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</si>
  <si>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</si>
  <si>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</si>
  <si>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</si>
  <si>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</si>
  <si>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</si>
  <si>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</si>
  <si>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</si>
  <si>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</si>
  <si>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</si>
  <si>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</si>
  <si>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</si>
  <si>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</si>
  <si>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</si>
  <si>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</si>
  <si>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</si>
  <si>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</si>
  <si>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</si>
  <si>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</si>
  <si>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</si>
  <si>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</si>
  <si>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</si>
  <si>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</si>
  <si>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</si>
  <si>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</si>
  <si>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</si>
  <si>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</si>
  <si>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</si>
  <si>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</si>
  <si>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</si>
  <si>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</si>
  <si>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</si>
  <si>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</si>
  <si>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</si>
  <si>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</si>
  <si>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</si>
  <si>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</si>
  <si>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</si>
  <si>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</si>
  <si>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M_Кр_КЛф29_11123.1.02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</si>
  <si>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</si>
  <si>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</si>
  <si>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</si>
  <si>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</si>
  <si>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</si>
  <si>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</si>
  <si>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</si>
  <si>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</si>
  <si>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</si>
  <si>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</si>
  <si>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</si>
  <si>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</si>
  <si>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 xml:space="preserve">  2022 года</t>
  </si>
  <si>
    <t>Год раскрытия информации: 2022 год</t>
  </si>
  <si>
    <r>
      <t xml:space="preserve">Фактический объем освоения капитальных вложений на </t>
    </r>
    <r>
      <rPr>
        <sz val="12"/>
        <color rgb="FFC00000"/>
        <rFont val="Times New Roman"/>
        <family val="1"/>
        <charset val="204"/>
      </rPr>
      <t xml:space="preserve"> 01.01.2022 </t>
    </r>
    <r>
      <rPr>
        <sz val="12"/>
        <color theme="1"/>
        <rFont val="Times New Roman"/>
        <family val="1"/>
        <charset val="204"/>
      </rPr>
      <t xml:space="preserve">(года N) в прогнозных ценах соответствующих лет, млн. рублей 
(без НДС) </t>
    </r>
  </si>
  <si>
    <t xml:space="preserve">Остаток освоения капитальных вложений 
на  01.01.2022 (года N),  
млн. рублей 
(без НДС) </t>
  </si>
  <si>
    <r>
      <t xml:space="preserve">Освоение капитальных вложений </t>
    </r>
    <r>
      <rPr>
        <b/>
        <sz val="12"/>
        <color rgb="FFC00000"/>
        <rFont val="Times New Roman"/>
        <family val="1"/>
        <charset val="204"/>
      </rPr>
      <t xml:space="preserve">2022 </t>
    </r>
    <r>
      <rPr>
        <b/>
        <sz val="12"/>
        <color theme="1"/>
        <rFont val="Times New Roman"/>
        <family val="1"/>
        <charset val="204"/>
      </rPr>
      <t xml:space="preserve">года (года N), млн. рублей (без НДС) 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</si>
  <si>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</si>
  <si>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</si>
  <si>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</si>
  <si>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</si>
  <si>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</si>
  <si>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</si>
  <si>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</si>
  <si>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 xml:space="preserve"> работы находятся  в стадии  выполнения (незавершенное строительство)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</si>
</sst>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#,##0.00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5" applyNumberFormat="0" applyAlignment="0" applyProtection="0"/>
    <xf numFmtId="0" fontId="13" fillId="27" borderId="16" applyNumberFormat="0" applyAlignment="0" applyProtection="0"/>
    <xf numFmtId="0" fontId="14" fillId="27" borderId="15" applyNumberFormat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7" fillId="0" borderId="1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0" applyNumberFormat="0" applyFill="0" applyAlignment="0" applyProtection="0"/>
    <xf numFmtId="0" fontId="19" fillId="28" borderId="2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0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0" borderId="2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23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1" borderId="0" applyNumberFormat="0" applyBorder="0" applyAlignment="0" applyProtection="0"/>
  </cellStyleXfs>
  <cellXfs count="215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3" borderId="3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5" fontId="8" fillId="4" borderId="3" xfId="0" applyNumberFormat="1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4" fillId="2" borderId="0" xfId="1" applyFont="1" applyFill="1"/>
    <xf numFmtId="0" fontId="5" fillId="2" borderId="0" xfId="1" applyFont="1" applyFill="1" applyBorder="1" applyAlignment="1">
      <alignment horizontal="center"/>
    </xf>
    <xf numFmtId="165" fontId="4" fillId="2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horizontal="center" vertical="center"/>
    </xf>
    <xf numFmtId="165" fontId="8" fillId="31" borderId="3" xfId="0" applyNumberFormat="1" applyFont="1" applyFill="1" applyBorder="1" applyAlignment="1">
      <alignment horizontal="center" vertical="center" wrapText="1"/>
    </xf>
    <xf numFmtId="165" fontId="8" fillId="33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0" applyFont="1" applyFill="1" applyAlignment="1"/>
    <xf numFmtId="0" fontId="4" fillId="2" borderId="0" xfId="1" applyFont="1" applyFill="1" applyAlignment="1"/>
    <xf numFmtId="0" fontId="4" fillId="2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5" fontId="2" fillId="0" borderId="3" xfId="3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36" fillId="3" borderId="3" xfId="0" applyNumberFormat="1" applyFont="1" applyFill="1" applyBorder="1" applyAlignment="1">
      <alignment horizontal="center" vertical="center" wrapText="1"/>
    </xf>
    <xf numFmtId="165" fontId="36" fillId="6" borderId="3" xfId="3" applyNumberFormat="1" applyFont="1" applyFill="1" applyBorder="1" applyAlignment="1" applyProtection="1">
      <alignment horizontal="left" vertical="center" wrapText="1"/>
      <protection locked="0"/>
    </xf>
    <xf numFmtId="0" fontId="36" fillId="3" borderId="3" xfId="0" applyFont="1" applyFill="1" applyBorder="1" applyAlignment="1">
      <alignment horizontal="center" vertical="center" wrapText="1"/>
    </xf>
    <xf numFmtId="0" fontId="36" fillId="4" borderId="3" xfId="0" applyNumberFormat="1" applyFont="1" applyFill="1" applyBorder="1" applyAlignment="1">
      <alignment horizontal="center" vertical="center" wrapText="1"/>
    </xf>
    <xf numFmtId="165" fontId="36" fillId="7" borderId="3" xfId="3" applyNumberFormat="1" applyFont="1" applyFill="1" applyBorder="1" applyAlignment="1" applyProtection="1">
      <alignment horizontal="left" vertical="center" wrapText="1"/>
      <protection locked="0"/>
    </xf>
    <xf numFmtId="0" fontId="36" fillId="4" borderId="3" xfId="0" applyFont="1" applyFill="1" applyBorder="1" applyAlignment="1">
      <alignment horizontal="center" vertical="center" wrapText="1"/>
    </xf>
    <xf numFmtId="0" fontId="36" fillId="5" borderId="3" xfId="0" applyNumberFormat="1" applyFont="1" applyFill="1" applyBorder="1" applyAlignment="1">
      <alignment horizontal="center" vertical="center" wrapText="1"/>
    </xf>
    <xf numFmtId="0" fontId="36" fillId="5" borderId="3" xfId="0" applyFont="1" applyFill="1" applyBorder="1" applyAlignment="1">
      <alignment horizontal="left" vertical="center" wrapText="1"/>
    </xf>
    <xf numFmtId="0" fontId="36" fillId="5" borderId="3" xfId="0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vertical="center" wrapText="1"/>
    </xf>
    <xf numFmtId="0" fontId="2" fillId="0" borderId="3" xfId="2" applyNumberFormat="1" applyFont="1" applyBorder="1" applyAlignment="1">
      <alignment horizontal="center" vertical="center"/>
    </xf>
    <xf numFmtId="0" fontId="36" fillId="31" borderId="3" xfId="0" applyNumberFormat="1" applyFont="1" applyFill="1" applyBorder="1" applyAlignment="1">
      <alignment horizontal="center" vertical="center" wrapText="1"/>
    </xf>
    <xf numFmtId="165" fontId="36" fillId="32" borderId="3" xfId="3" applyNumberFormat="1" applyFont="1" applyFill="1" applyBorder="1" applyAlignment="1" applyProtection="1">
      <alignment horizontal="left" vertical="center" wrapText="1"/>
      <protection locked="0"/>
    </xf>
    <xf numFmtId="0" fontId="36" fillId="31" borderId="3" xfId="0" applyFont="1" applyFill="1" applyBorder="1" applyAlignment="1">
      <alignment horizontal="center" vertical="center" wrapText="1"/>
    </xf>
    <xf numFmtId="0" fontId="36" fillId="33" borderId="3" xfId="0" applyNumberFormat="1" applyFont="1" applyFill="1" applyBorder="1" applyAlignment="1">
      <alignment horizontal="center" vertical="center" wrapText="1"/>
    </xf>
    <xf numFmtId="165" fontId="36" fillId="34" borderId="3" xfId="3" applyNumberFormat="1" applyFont="1" applyFill="1" applyBorder="1" applyAlignment="1" applyProtection="1">
      <alignment horizontal="left" vertical="center" wrapText="1"/>
      <protection locked="0"/>
    </xf>
    <xf numFmtId="0" fontId="36" fillId="33" borderId="3" xfId="0" applyFont="1" applyFill="1" applyBorder="1" applyAlignment="1">
      <alignment horizontal="center" vertical="center" wrapText="1"/>
    </xf>
    <xf numFmtId="49" fontId="2" fillId="35" borderId="3" xfId="2" applyNumberFormat="1" applyFont="1" applyFill="1" applyBorder="1" applyAlignment="1">
      <alignment horizontal="center" vertical="center"/>
    </xf>
    <xf numFmtId="0" fontId="2" fillId="35" borderId="3" xfId="2" applyNumberFormat="1" applyFont="1" applyFill="1" applyBorder="1" applyAlignment="1">
      <alignment vertical="center" wrapText="1"/>
    </xf>
    <xf numFmtId="0" fontId="2" fillId="35" borderId="3" xfId="2" applyNumberFormat="1" applyFont="1" applyFill="1" applyBorder="1" applyAlignment="1">
      <alignment horizontal="center" vertical="center"/>
    </xf>
    <xf numFmtId="165" fontId="2" fillId="0" borderId="3" xfId="3" applyNumberFormat="1" applyFont="1" applyFill="1" applyBorder="1" applyAlignment="1">
      <alignment horizontal="left" vertical="center" wrapText="1"/>
    </xf>
    <xf numFmtId="165" fontId="2" fillId="0" borderId="3" xfId="3" applyNumberFormat="1" applyFont="1" applyFill="1" applyBorder="1" applyAlignment="1">
      <alignment horizontal="center" vertical="center" wrapText="1"/>
    </xf>
    <xf numFmtId="49" fontId="2" fillId="36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vertical="center" wrapText="1"/>
    </xf>
    <xf numFmtId="0" fontId="2" fillId="36" borderId="3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165" fontId="36" fillId="8" borderId="3" xfId="3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vertical="center" wrapText="1"/>
    </xf>
    <xf numFmtId="0" fontId="36" fillId="0" borderId="3" xfId="0" applyFont="1" applyFill="1" applyBorder="1" applyAlignment="1">
      <alignment horizontal="left" vertical="center" wrapText="1"/>
    </xf>
    <xf numFmtId="49" fontId="36" fillId="0" borderId="3" xfId="0" applyNumberFormat="1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left" vertical="center" wrapText="1"/>
    </xf>
    <xf numFmtId="165" fontId="36" fillId="0" borderId="3" xfId="3" applyNumberFormat="1" applyFont="1" applyFill="1" applyBorder="1" applyAlignment="1" applyProtection="1">
      <alignment horizontal="left" vertical="center" wrapText="1"/>
      <protection locked="0"/>
    </xf>
    <xf numFmtId="49" fontId="36" fillId="35" borderId="3" xfId="2" applyNumberFormat="1" applyFont="1" applyFill="1" applyBorder="1" applyAlignment="1">
      <alignment horizontal="center" vertical="center"/>
    </xf>
    <xf numFmtId="0" fontId="36" fillId="35" borderId="3" xfId="2" applyNumberFormat="1" applyFont="1" applyFill="1" applyBorder="1" applyAlignment="1">
      <alignment vertical="center" wrapText="1"/>
    </xf>
    <xf numFmtId="0" fontId="36" fillId="35" borderId="3" xfId="2" applyNumberFormat="1" applyFont="1" applyFill="1" applyBorder="1" applyAlignment="1">
      <alignment horizontal="center" vertical="center"/>
    </xf>
    <xf numFmtId="14" fontId="36" fillId="4" borderId="3" xfId="0" applyNumberFormat="1" applyFont="1" applyFill="1" applyBorder="1" applyAlignment="1">
      <alignment horizontal="center" vertical="center" wrapText="1"/>
    </xf>
    <xf numFmtId="49" fontId="36" fillId="0" borderId="3" xfId="2" applyNumberFormat="1" applyFont="1" applyFill="1" applyBorder="1" applyAlignment="1">
      <alignment horizontal="center" vertical="center"/>
    </xf>
    <xf numFmtId="0" fontId="36" fillId="2" borderId="3" xfId="0" applyFont="1" applyFill="1" applyBorder="1" applyAlignment="1">
      <alignment horizontal="center" vertical="center" wrapText="1"/>
    </xf>
    <xf numFmtId="49" fontId="36" fillId="2" borderId="3" xfId="0" applyNumberFormat="1" applyFont="1" applyFill="1" applyBorder="1" applyAlignment="1">
      <alignment horizontal="center" vertical="center" wrapText="1"/>
    </xf>
    <xf numFmtId="0" fontId="36" fillId="0" borderId="3" xfId="2" applyNumberFormat="1" applyFont="1" applyFill="1" applyBorder="1" applyAlignment="1">
      <alignment horizontal="left" vertical="center" wrapText="1"/>
    </xf>
    <xf numFmtId="165" fontId="36" fillId="2" borderId="3" xfId="3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65" fontId="2" fillId="2" borderId="3" xfId="3" applyNumberFormat="1" applyFont="1" applyFill="1" applyBorder="1" applyAlignment="1">
      <alignment horizontal="left" vertical="center" wrapText="1"/>
    </xf>
    <xf numFmtId="165" fontId="2" fillId="2" borderId="3" xfId="3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165" fontId="2" fillId="2" borderId="3" xfId="3" applyNumberFormat="1" applyFont="1" applyFill="1" applyBorder="1" applyAlignment="1" applyProtection="1">
      <alignment horizontal="left" vertical="center" wrapText="1"/>
      <protection locked="0"/>
    </xf>
    <xf numFmtId="49" fontId="36" fillId="4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36" fillId="3" borderId="3" xfId="0" applyNumberFormat="1" applyFont="1" applyFill="1" applyBorder="1" applyAlignment="1">
      <alignment horizontal="center" vertical="center" wrapText="1"/>
    </xf>
    <xf numFmtId="165" fontId="36" fillId="4" borderId="3" xfId="0" applyNumberFormat="1" applyFont="1" applyFill="1" applyBorder="1" applyAlignment="1">
      <alignment horizontal="center" vertical="center" wrapText="1"/>
    </xf>
    <xf numFmtId="165" fontId="36" fillId="5" borderId="3" xfId="0" applyNumberFormat="1" applyFont="1" applyFill="1" applyBorder="1" applyAlignment="1">
      <alignment horizontal="center" vertical="center" wrapText="1"/>
    </xf>
    <xf numFmtId="165" fontId="36" fillId="31" borderId="3" xfId="0" applyNumberFormat="1" applyFont="1" applyFill="1" applyBorder="1" applyAlignment="1">
      <alignment horizontal="center" vertical="center" wrapText="1"/>
    </xf>
    <xf numFmtId="165" fontId="36" fillId="33" borderId="3" xfId="0" applyNumberFormat="1" applyFont="1" applyFill="1" applyBorder="1" applyAlignment="1">
      <alignment horizontal="center" vertical="center" wrapText="1"/>
    </xf>
    <xf numFmtId="165" fontId="2" fillId="0" borderId="2" xfId="3" applyNumberFormat="1" applyFont="1" applyFill="1" applyBorder="1" applyAlignment="1">
      <alignment horizontal="center" vertical="center" wrapText="1"/>
    </xf>
    <xf numFmtId="168" fontId="2" fillId="2" borderId="3" xfId="3" applyNumberFormat="1" applyFont="1" applyFill="1" applyBorder="1" applyAlignment="1">
      <alignment horizontal="center" vertical="center" wrapText="1"/>
    </xf>
    <xf numFmtId="168" fontId="2" fillId="0" borderId="3" xfId="3" applyNumberFormat="1" applyFont="1" applyFill="1" applyBorder="1" applyAlignment="1">
      <alignment horizontal="center" vertical="center" wrapText="1"/>
    </xf>
    <xf numFmtId="165" fontId="36" fillId="2" borderId="3" xfId="0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165" fontId="4" fillId="36" borderId="3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36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5" fontId="2" fillId="35" borderId="3" xfId="2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6" fillId="2" borderId="2" xfId="0" applyFont="1" applyFill="1" applyBorder="1" applyAlignment="1">
      <alignment horizontal="center" vertical="center" wrapText="1"/>
    </xf>
    <xf numFmtId="165" fontId="2" fillId="31" borderId="3" xfId="0" applyNumberFormat="1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5" fontId="36" fillId="3" borderId="4" xfId="0" applyNumberFormat="1" applyFont="1" applyFill="1" applyBorder="1" applyAlignment="1">
      <alignment horizontal="center" vertical="center" wrapText="1"/>
    </xf>
    <xf numFmtId="165" fontId="36" fillId="4" borderId="4" xfId="0" applyNumberFormat="1" applyFont="1" applyFill="1" applyBorder="1" applyAlignment="1">
      <alignment horizontal="center" vertical="center" wrapText="1"/>
    </xf>
    <xf numFmtId="165" fontId="36" fillId="5" borderId="4" xfId="0" applyNumberFormat="1" applyFont="1" applyFill="1" applyBorder="1" applyAlignment="1">
      <alignment horizontal="center" vertical="center" wrapText="1"/>
    </xf>
    <xf numFmtId="0" fontId="2" fillId="0" borderId="4" xfId="2" applyNumberFormat="1" applyFont="1" applyBorder="1" applyAlignment="1">
      <alignment horizontal="center" vertical="center"/>
    </xf>
    <xf numFmtId="165" fontId="36" fillId="31" borderId="4" xfId="0" applyNumberFormat="1" applyFont="1" applyFill="1" applyBorder="1" applyAlignment="1">
      <alignment horizontal="center" vertical="center" wrapText="1"/>
    </xf>
    <xf numFmtId="165" fontId="36" fillId="33" borderId="4" xfId="0" applyNumberFormat="1" applyFont="1" applyFill="1" applyBorder="1" applyAlignment="1">
      <alignment horizontal="center" vertical="center" wrapText="1"/>
    </xf>
    <xf numFmtId="0" fontId="2" fillId="35" borderId="4" xfId="2" applyNumberFormat="1" applyFont="1" applyFill="1" applyBorder="1" applyAlignment="1">
      <alignment horizontal="center" vertical="center"/>
    </xf>
    <xf numFmtId="49" fontId="2" fillId="0" borderId="4" xfId="2" applyNumberFormat="1" applyFont="1" applyFill="1" applyBorder="1" applyAlignment="1">
      <alignment horizontal="center" vertical="center"/>
    </xf>
    <xf numFmtId="0" fontId="2" fillId="36" borderId="4" xfId="2" applyNumberFormat="1" applyFont="1" applyFill="1" applyBorder="1" applyAlignment="1">
      <alignment horizontal="center" vertical="center"/>
    </xf>
    <xf numFmtId="0" fontId="36" fillId="4" borderId="4" xfId="0" applyFont="1" applyFill="1" applyBorder="1" applyAlignment="1">
      <alignment horizontal="center" vertical="center" wrapText="1"/>
    </xf>
    <xf numFmtId="165" fontId="36" fillId="2" borderId="4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5" fontId="36" fillId="2" borderId="7" xfId="0" applyNumberFormat="1" applyFont="1" applyFill="1" applyBorder="1" applyAlignment="1">
      <alignment horizontal="center" vertical="center" wrapText="1"/>
    </xf>
    <xf numFmtId="165" fontId="33" fillId="0" borderId="3" xfId="0" applyNumberFormat="1" applyFont="1" applyFill="1" applyBorder="1" applyAlignment="1">
      <alignment horizontal="center" vertical="center" wrapText="1"/>
    </xf>
    <xf numFmtId="169" fontId="38" fillId="2" borderId="3" xfId="1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3" fillId="0" borderId="3" xfId="2" applyNumberFormat="1" applyFont="1" applyFill="1" applyBorder="1" applyAlignment="1">
      <alignment horizontal="left" vertical="center"/>
    </xf>
    <xf numFmtId="49" fontId="33" fillId="0" borderId="3" xfId="2" applyNumberFormat="1" applyFont="1" applyFill="1" applyBorder="1" applyAlignment="1">
      <alignment horizontal="center" vertical="center"/>
    </xf>
    <xf numFmtId="165" fontId="34" fillId="0" borderId="3" xfId="3" applyNumberFormat="1" applyFont="1" applyFill="1" applyBorder="1" applyAlignment="1" applyProtection="1">
      <alignment horizontal="left" vertical="center" wrapText="1"/>
      <protection locked="0"/>
    </xf>
    <xf numFmtId="0" fontId="34" fillId="0" borderId="3" xfId="0" applyFont="1" applyFill="1" applyBorder="1" applyAlignment="1">
      <alignment horizontal="center" vertical="center" wrapText="1"/>
    </xf>
    <xf numFmtId="49" fontId="34" fillId="0" borderId="3" xfId="2" applyNumberFormat="1" applyFont="1" applyFill="1" applyBorder="1" applyAlignment="1">
      <alignment horizontal="left" vertical="center" wrapText="1"/>
    </xf>
    <xf numFmtId="49" fontId="34" fillId="0" borderId="3" xfId="2" applyNumberFormat="1" applyFont="1" applyFill="1" applyBorder="1" applyAlignment="1">
      <alignment horizontal="center" vertical="center"/>
    </xf>
    <xf numFmtId="165" fontId="36" fillId="35" borderId="3" xfId="2" applyNumberFormat="1" applyFont="1" applyFill="1" applyBorder="1" applyAlignment="1">
      <alignment horizontal="center" vertical="center"/>
    </xf>
    <xf numFmtId="165" fontId="34" fillId="2" borderId="3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0" borderId="3" xfId="2" applyNumberFormat="1" applyFont="1" applyFill="1" applyBorder="1" applyAlignment="1">
      <alignment horizontal="center" vertical="center"/>
    </xf>
    <xf numFmtId="49" fontId="33" fillId="0" borderId="3" xfId="2" applyNumberFormat="1" applyFont="1" applyFill="1" applyBorder="1" applyAlignment="1">
      <alignment horizontal="left" vertical="center" wrapText="1"/>
    </xf>
    <xf numFmtId="0" fontId="34" fillId="0" borderId="3" xfId="0" applyFont="1" applyFill="1" applyBorder="1" applyAlignment="1">
      <alignment horizontal="left" vertical="center" wrapText="1"/>
    </xf>
    <xf numFmtId="2" fontId="36" fillId="3" borderId="3" xfId="0" applyNumberFormat="1" applyFont="1" applyFill="1" applyBorder="1" applyAlignment="1">
      <alignment horizontal="center" vertical="center" wrapText="1"/>
    </xf>
    <xf numFmtId="2" fontId="36" fillId="4" borderId="3" xfId="0" applyNumberFormat="1" applyFont="1" applyFill="1" applyBorder="1" applyAlignment="1">
      <alignment horizontal="center" vertical="center" wrapText="1"/>
    </xf>
    <xf numFmtId="2" fontId="36" fillId="5" borderId="3" xfId="0" applyNumberFormat="1" applyFont="1" applyFill="1" applyBorder="1" applyAlignment="1">
      <alignment horizontal="center" vertical="center" wrapText="1"/>
    </xf>
    <xf numFmtId="2" fontId="2" fillId="0" borderId="3" xfId="2" applyNumberFormat="1" applyFont="1" applyBorder="1" applyAlignment="1">
      <alignment horizontal="center" vertical="center"/>
    </xf>
    <xf numFmtId="2" fontId="36" fillId="31" borderId="3" xfId="0" applyNumberFormat="1" applyFont="1" applyFill="1" applyBorder="1" applyAlignment="1">
      <alignment horizontal="center" vertical="center" wrapText="1"/>
    </xf>
    <xf numFmtId="2" fontId="36" fillId="33" borderId="3" xfId="0" applyNumberFormat="1" applyFont="1" applyFill="1" applyBorder="1" applyAlignment="1">
      <alignment horizontal="center" vertical="center" wrapText="1"/>
    </xf>
    <xf numFmtId="2" fontId="2" fillId="35" borderId="3" xfId="2" applyNumberFormat="1" applyFont="1" applyFill="1" applyBorder="1" applyAlignment="1">
      <alignment horizontal="center" vertical="center"/>
    </xf>
    <xf numFmtId="2" fontId="38" fillId="2" borderId="3" xfId="1" applyNumberFormat="1" applyFont="1" applyFill="1" applyBorder="1" applyAlignment="1">
      <alignment horizontal="center" vertical="center" wrapText="1"/>
    </xf>
    <xf numFmtId="2" fontId="2" fillId="36" borderId="3" xfId="2" applyNumberFormat="1" applyFont="1" applyFill="1" applyBorder="1" applyAlignment="1">
      <alignment horizontal="center" vertical="center"/>
    </xf>
    <xf numFmtId="0" fontId="8" fillId="5" borderId="3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2" fillId="5" borderId="3" xfId="2" applyNumberFormat="1" applyFont="1" applyFill="1" applyBorder="1" applyAlignment="1">
      <alignment horizontal="center" vertical="center"/>
    </xf>
    <xf numFmtId="0" fontId="4" fillId="5" borderId="3" xfId="2" applyNumberFormat="1" applyFont="1" applyFill="1" applyBorder="1" applyAlignment="1">
      <alignment horizontal="center" vertical="center"/>
    </xf>
    <xf numFmtId="165" fontId="2" fillId="5" borderId="3" xfId="2" applyNumberFormat="1" applyFont="1" applyFill="1" applyBorder="1" applyAlignment="1">
      <alignment horizontal="center" vertical="center"/>
    </xf>
    <xf numFmtId="0" fontId="2" fillId="5" borderId="4" xfId="2" applyNumberFormat="1" applyFont="1" applyFill="1" applyBorder="1" applyAlignment="1">
      <alignment horizontal="center" vertical="center"/>
    </xf>
    <xf numFmtId="2" fontId="2" fillId="5" borderId="3" xfId="2" applyNumberFormat="1" applyFont="1" applyFill="1" applyBorder="1" applyAlignment="1">
      <alignment horizontal="center" vertical="center"/>
    </xf>
    <xf numFmtId="165" fontId="34" fillId="0" borderId="3" xfId="0" applyNumberFormat="1" applyFont="1" applyFill="1" applyBorder="1" applyAlignment="1">
      <alignment horizontal="center" vertical="center" wrapText="1"/>
    </xf>
    <xf numFmtId="165" fontId="33" fillId="0" borderId="3" xfId="0" applyNumberFormat="1" applyFont="1" applyFill="1" applyBorder="1" applyAlignment="1">
      <alignment horizontal="center" vertical="center"/>
    </xf>
    <xf numFmtId="165" fontId="33" fillId="0" borderId="2" xfId="0" applyNumberFormat="1" applyFont="1" applyFill="1" applyBorder="1" applyAlignment="1">
      <alignment horizontal="center" vertical="center"/>
    </xf>
    <xf numFmtId="2" fontId="2" fillId="0" borderId="3" xfId="3" applyNumberFormat="1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9" fontId="38" fillId="2" borderId="2" xfId="1" applyNumberFormat="1" applyFont="1" applyFill="1" applyBorder="1" applyAlignment="1">
      <alignment horizontal="center" vertical="center" wrapText="1"/>
    </xf>
    <xf numFmtId="169" fontId="38" fillId="2" borderId="14" xfId="1" applyNumberFormat="1" applyFont="1" applyFill="1" applyBorder="1" applyAlignment="1">
      <alignment horizontal="center" vertical="center" wrapText="1"/>
    </xf>
    <xf numFmtId="2" fontId="38" fillId="2" borderId="2" xfId="1" applyNumberFormat="1" applyFont="1" applyFill="1" applyBorder="1" applyAlignment="1">
      <alignment horizontal="center" vertical="center" wrapText="1"/>
    </xf>
    <xf numFmtId="2" fontId="38" fillId="2" borderId="14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165" fontId="33" fillId="0" borderId="2" xfId="0" applyNumberFormat="1" applyFont="1" applyFill="1" applyBorder="1" applyAlignment="1">
      <alignment horizontal="center" vertical="center" wrapText="1"/>
    </xf>
    <xf numFmtId="165" fontId="33" fillId="0" borderId="14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4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36" fillId="0" borderId="2" xfId="0" applyNumberFormat="1" applyFont="1" applyFill="1" applyBorder="1" applyAlignment="1">
      <alignment horizontal="center" vertical="center"/>
    </xf>
    <xf numFmtId="165" fontId="36" fillId="0" borderId="14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4" xfId="0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31" fillId="2" borderId="0" xfId="2" applyFont="1" applyFill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35" fillId="2" borderId="0" xfId="0" applyFont="1" applyFill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140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DEFFF"/>
      <color rgb="FFFEE8F4"/>
      <color rgb="FFFDFEDA"/>
      <color rgb="FFE6FED0"/>
      <color rgb="FFB2DBEA"/>
      <color rgb="FFFFFFCD"/>
      <color rgb="FFFD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219"/>
  <sheetViews>
    <sheetView tabSelected="1" view="pageBreakPreview" zoomScale="80" zoomScaleNormal="80" zoomScaleSheetLayoutView="80" zoomScalePageLayoutView="70" workbookViewId="0">
      <selection activeCell="A12" sqref="A12:V12"/>
    </sheetView>
  </sheetViews>
  <sheetFormatPr defaultColWidth="9" defaultRowHeight="15.75" x14ac:dyDescent="0.25"/>
  <cols>
    <col min="1" max="1" width="14.75" style="9" customWidth="1"/>
    <col min="2" max="2" width="53.125" style="9" customWidth="1"/>
    <col min="3" max="3" width="29.875" style="9" customWidth="1"/>
    <col min="4" max="4" width="18" style="9" customWidth="1"/>
    <col min="5" max="5" width="17.5" style="9" customWidth="1"/>
    <col min="6" max="6" width="11.375" style="9" customWidth="1"/>
    <col min="7" max="7" width="9.125" style="9" customWidth="1"/>
    <col min="8" max="8" width="12.875" style="9" customWidth="1"/>
    <col min="9" max="17" width="11.25" style="9" customWidth="1"/>
    <col min="18" max="18" width="11" style="9" customWidth="1"/>
    <col min="19" max="19" width="10.875" style="9" customWidth="1"/>
    <col min="20" max="20" width="11.75" style="9" customWidth="1"/>
    <col min="21" max="21" width="9.375" style="9" customWidth="1"/>
    <col min="22" max="22" width="24.125" style="9" customWidth="1"/>
    <col min="23" max="23" width="10.875" style="9" customWidth="1"/>
    <col min="24" max="24" width="13.25" style="9" customWidth="1"/>
    <col min="25" max="26" width="10.625" style="9" customWidth="1"/>
    <col min="27" max="27" width="12.125" style="9" customWidth="1"/>
    <col min="28" max="28" width="10.625" style="9" customWidth="1"/>
    <col min="29" max="29" width="22.75" style="9" customWidth="1"/>
    <col min="30" max="67" width="10.625" style="9" customWidth="1"/>
    <col min="68" max="68" width="12.125" style="9" customWidth="1"/>
    <col min="69" max="69" width="11.5" style="9" customWidth="1"/>
    <col min="70" max="70" width="14.125" style="9" customWidth="1"/>
    <col min="71" max="71" width="15.125" style="9" customWidth="1"/>
    <col min="72" max="72" width="13" style="9" customWidth="1"/>
    <col min="73" max="73" width="11.75" style="9" customWidth="1"/>
    <col min="74" max="74" width="17.5" style="9" customWidth="1"/>
    <col min="75" max="16384" width="9" style="9"/>
  </cols>
  <sheetData>
    <row r="1" spans="1:28" ht="18.75" x14ac:dyDescent="0.25">
      <c r="V1" s="20" t="s">
        <v>0</v>
      </c>
    </row>
    <row r="2" spans="1:28" ht="18.75" x14ac:dyDescent="0.3">
      <c r="V2" s="21" t="s">
        <v>1</v>
      </c>
    </row>
    <row r="3" spans="1:28" ht="18.75" x14ac:dyDescent="0.3">
      <c r="V3" s="22" t="s">
        <v>2</v>
      </c>
    </row>
    <row r="4" spans="1:28" s="24" customFormat="1" ht="18.75" x14ac:dyDescent="0.3">
      <c r="A4" s="201" t="s">
        <v>3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3"/>
      <c r="X4" s="23"/>
      <c r="Y4" s="23"/>
      <c r="Z4" s="23"/>
      <c r="AA4" s="23"/>
    </row>
    <row r="5" spans="1:28" s="24" customFormat="1" ht="18.75" customHeight="1" x14ac:dyDescent="0.3">
      <c r="A5" s="202" t="s">
        <v>458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5"/>
      <c r="X5" s="25"/>
      <c r="Y5" s="25"/>
      <c r="Z5" s="25"/>
      <c r="AA5" s="25"/>
      <c r="AB5" s="25"/>
    </row>
    <row r="6" spans="1:28" s="24" customFormat="1" ht="6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8" s="24" customFormat="1" ht="18.75" customHeight="1" x14ac:dyDescent="0.3">
      <c r="A7" s="203" t="s">
        <v>383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  <c r="U7" s="203"/>
      <c r="V7" s="203"/>
      <c r="W7" s="25"/>
      <c r="X7" s="25"/>
      <c r="Y7" s="25"/>
      <c r="Z7" s="25"/>
      <c r="AA7" s="25"/>
    </row>
    <row r="8" spans="1:28" x14ac:dyDescent="0.25">
      <c r="A8" s="204" t="s">
        <v>4</v>
      </c>
      <c r="B8" s="204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1"/>
      <c r="X8" s="1"/>
      <c r="Y8" s="1"/>
      <c r="Z8" s="1"/>
      <c r="AA8" s="1"/>
    </row>
    <row r="9" spans="1:28" ht="5.25" customHeight="1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28" ht="18.75" x14ac:dyDescent="0.3">
      <c r="A10" s="205" t="s">
        <v>459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205"/>
      <c r="V10" s="205"/>
      <c r="W10" s="26"/>
      <c r="X10" s="26"/>
      <c r="Y10" s="26"/>
      <c r="Z10" s="26"/>
      <c r="AA10" s="26"/>
    </row>
    <row r="11" spans="1:28" ht="6.75" customHeight="1" x14ac:dyDescent="0.3">
      <c r="AA11" s="21"/>
    </row>
    <row r="12" spans="1:28" ht="18.75" x14ac:dyDescent="0.25">
      <c r="A12" s="200" t="s">
        <v>463</v>
      </c>
      <c r="B12" s="200"/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"/>
      <c r="X12" s="2"/>
      <c r="Y12" s="2"/>
      <c r="Z12" s="3"/>
      <c r="AA12" s="3"/>
    </row>
    <row r="13" spans="1:28" x14ac:dyDescent="0.25">
      <c r="A13" s="204" t="s">
        <v>5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1"/>
      <c r="X13" s="1"/>
      <c r="Y13" s="1"/>
      <c r="Z13" s="1"/>
      <c r="AA13" s="1"/>
    </row>
    <row r="14" spans="1:28" ht="7.5" customHeight="1" x14ac:dyDescent="0.25">
      <c r="A14" s="206"/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7"/>
      <c r="X14" s="27"/>
      <c r="Y14" s="27"/>
      <c r="Z14" s="27"/>
    </row>
    <row r="15" spans="1:28" ht="130.5" customHeight="1" x14ac:dyDescent="0.25">
      <c r="A15" s="207" t="s">
        <v>6</v>
      </c>
      <c r="B15" s="194" t="s">
        <v>7</v>
      </c>
      <c r="C15" s="194" t="s">
        <v>8</v>
      </c>
      <c r="D15" s="207" t="s">
        <v>9</v>
      </c>
      <c r="E15" s="207" t="s">
        <v>460</v>
      </c>
      <c r="F15" s="194" t="s">
        <v>461</v>
      </c>
      <c r="G15" s="194"/>
      <c r="H15" s="210" t="s">
        <v>462</v>
      </c>
      <c r="I15" s="211"/>
      <c r="J15" s="211"/>
      <c r="K15" s="211"/>
      <c r="L15" s="211"/>
      <c r="M15" s="211"/>
      <c r="N15" s="211"/>
      <c r="O15" s="211"/>
      <c r="P15" s="211"/>
      <c r="Q15" s="212"/>
      <c r="R15" s="194" t="s">
        <v>10</v>
      </c>
      <c r="S15" s="194"/>
      <c r="T15" s="195" t="s">
        <v>11</v>
      </c>
      <c r="U15" s="196"/>
      <c r="V15" s="207" t="s">
        <v>12</v>
      </c>
    </row>
    <row r="16" spans="1:28" ht="21.75" customHeight="1" x14ac:dyDescent="0.25">
      <c r="A16" s="208"/>
      <c r="B16" s="194"/>
      <c r="C16" s="194"/>
      <c r="D16" s="208"/>
      <c r="E16" s="208"/>
      <c r="F16" s="199" t="s">
        <v>13</v>
      </c>
      <c r="G16" s="199" t="s">
        <v>14</v>
      </c>
      <c r="H16" s="194" t="s">
        <v>15</v>
      </c>
      <c r="I16" s="194"/>
      <c r="J16" s="194" t="s">
        <v>16</v>
      </c>
      <c r="K16" s="194"/>
      <c r="L16" s="194" t="s">
        <v>17</v>
      </c>
      <c r="M16" s="194"/>
      <c r="N16" s="195" t="s">
        <v>18</v>
      </c>
      <c r="O16" s="196"/>
      <c r="P16" s="195" t="s">
        <v>19</v>
      </c>
      <c r="Q16" s="196"/>
      <c r="R16" s="199" t="s">
        <v>13</v>
      </c>
      <c r="S16" s="199" t="s">
        <v>14</v>
      </c>
      <c r="T16" s="213"/>
      <c r="U16" s="214"/>
      <c r="V16" s="208"/>
    </row>
    <row r="17" spans="1:22" ht="18" customHeight="1" x14ac:dyDescent="0.25">
      <c r="A17" s="208"/>
      <c r="B17" s="194"/>
      <c r="C17" s="194"/>
      <c r="D17" s="208"/>
      <c r="E17" s="208"/>
      <c r="F17" s="199"/>
      <c r="G17" s="199"/>
      <c r="H17" s="194"/>
      <c r="I17" s="194"/>
      <c r="J17" s="194"/>
      <c r="K17" s="194"/>
      <c r="L17" s="194"/>
      <c r="M17" s="194"/>
      <c r="N17" s="197"/>
      <c r="O17" s="198"/>
      <c r="P17" s="197"/>
      <c r="Q17" s="198"/>
      <c r="R17" s="199"/>
      <c r="S17" s="199"/>
      <c r="T17" s="197"/>
      <c r="U17" s="198"/>
      <c r="V17" s="208"/>
    </row>
    <row r="18" spans="1:22" ht="90" customHeight="1" x14ac:dyDescent="0.25">
      <c r="A18" s="209"/>
      <c r="B18" s="194"/>
      <c r="C18" s="194"/>
      <c r="D18" s="209"/>
      <c r="E18" s="209"/>
      <c r="F18" s="199"/>
      <c r="G18" s="199"/>
      <c r="H18" s="19" t="s">
        <v>20</v>
      </c>
      <c r="I18" s="19" t="s">
        <v>21</v>
      </c>
      <c r="J18" s="19" t="s">
        <v>20</v>
      </c>
      <c r="K18" s="19" t="s">
        <v>21</v>
      </c>
      <c r="L18" s="19" t="s">
        <v>20</v>
      </c>
      <c r="M18" s="19" t="s">
        <v>21</v>
      </c>
      <c r="N18" s="28" t="s">
        <v>20</v>
      </c>
      <c r="O18" s="28" t="s">
        <v>21</v>
      </c>
      <c r="P18" s="28" t="s">
        <v>20</v>
      </c>
      <c r="Q18" s="28" t="s">
        <v>21</v>
      </c>
      <c r="R18" s="199"/>
      <c r="S18" s="199"/>
      <c r="T18" s="29" t="s">
        <v>22</v>
      </c>
      <c r="U18" s="29" t="s">
        <v>23</v>
      </c>
      <c r="V18" s="209"/>
    </row>
    <row r="19" spans="1:22" ht="16.5" customHeight="1" x14ac:dyDescent="0.25">
      <c r="A19" s="19">
        <v>1</v>
      </c>
      <c r="B19" s="19">
        <f>A19+1</f>
        <v>2</v>
      </c>
      <c r="C19" s="19">
        <f t="shared" ref="C19:V19" si="0">B19+1</f>
        <v>3</v>
      </c>
      <c r="D19" s="19">
        <f t="shared" si="0"/>
        <v>4</v>
      </c>
      <c r="E19" s="19">
        <f t="shared" si="0"/>
        <v>5</v>
      </c>
      <c r="F19" s="19">
        <f t="shared" si="0"/>
        <v>6</v>
      </c>
      <c r="G19" s="19">
        <f t="shared" si="0"/>
        <v>7</v>
      </c>
      <c r="H19" s="19">
        <f t="shared" si="0"/>
        <v>8</v>
      </c>
      <c r="I19" s="19">
        <f t="shared" si="0"/>
        <v>9</v>
      </c>
      <c r="J19" s="19">
        <f t="shared" si="0"/>
        <v>10</v>
      </c>
      <c r="K19" s="19">
        <f t="shared" si="0"/>
        <v>11</v>
      </c>
      <c r="L19" s="19">
        <f t="shared" si="0"/>
        <v>12</v>
      </c>
      <c r="M19" s="19">
        <f t="shared" si="0"/>
        <v>13</v>
      </c>
      <c r="N19" s="19">
        <f t="shared" si="0"/>
        <v>14</v>
      </c>
      <c r="O19" s="19">
        <f t="shared" si="0"/>
        <v>15</v>
      </c>
      <c r="P19" s="19">
        <f t="shared" si="0"/>
        <v>16</v>
      </c>
      <c r="Q19" s="19">
        <f t="shared" si="0"/>
        <v>17</v>
      </c>
      <c r="R19" s="19">
        <f t="shared" si="0"/>
        <v>18</v>
      </c>
      <c r="S19" s="19">
        <f t="shared" si="0"/>
        <v>19</v>
      </c>
      <c r="T19" s="19">
        <f t="shared" si="0"/>
        <v>20</v>
      </c>
      <c r="U19" s="19">
        <f t="shared" si="0"/>
        <v>21</v>
      </c>
      <c r="V19" s="19">
        <f t="shared" si="0"/>
        <v>22</v>
      </c>
    </row>
    <row r="20" spans="1:22" x14ac:dyDescent="0.25">
      <c r="A20" s="37" t="s">
        <v>150</v>
      </c>
      <c r="B20" s="38" t="s">
        <v>24</v>
      </c>
      <c r="C20" s="39" t="s">
        <v>25</v>
      </c>
      <c r="D20" s="90">
        <f t="shared" ref="D20" si="1">IF(NOT(SUM(D23:D28)=0),SUM(D23:D28),"нд")</f>
        <v>3.5049999999999999</v>
      </c>
      <c r="E20" s="4">
        <f>IF(NOT(SUM(E23:E28)=0),SUM(E23:E28),"нд")</f>
        <v>101.718</v>
      </c>
      <c r="F20" s="90">
        <f t="shared" ref="F20:I20" si="2">IF(NOT(SUM(F23:F28)=0),SUM(F23:F28),"нд")</f>
        <v>2.5019999999999998</v>
      </c>
      <c r="G20" s="90">
        <f t="shared" si="2"/>
        <v>13.899000000000001</v>
      </c>
      <c r="H20" s="90">
        <f t="shared" si="2"/>
        <v>13.899000000000001</v>
      </c>
      <c r="I20" s="90">
        <f t="shared" si="2"/>
        <v>11.673999999999999</v>
      </c>
      <c r="J20" s="90" t="str">
        <f t="shared" ref="J20" si="3">IF(NOT(SUM(J23:J28)=0),SUM(J23:J28),"нд")</f>
        <v>нд</v>
      </c>
      <c r="K20" s="90" t="str">
        <f t="shared" ref="K20" si="4">IF(NOT(SUM(K23:K28)=0),SUM(K23:K28),"нд")</f>
        <v>нд</v>
      </c>
      <c r="L20" s="90" t="str">
        <f t="shared" ref="L20:M20" si="5">IF(NOT(SUM(L23:L28)=0),SUM(L23:L28),"нд")</f>
        <v>нд</v>
      </c>
      <c r="M20" s="90">
        <f t="shared" si="5"/>
        <v>2.9859999999999998</v>
      </c>
      <c r="N20" s="90" t="str">
        <f t="shared" ref="N20" si="6">IF(NOT(SUM(N23:N28)=0),SUM(N23:N28),"нд")</f>
        <v>нд</v>
      </c>
      <c r="O20" s="90">
        <f t="shared" ref="O20" si="7">IF(NOT(SUM(O23:O28)=0),SUM(O23:O28),"нд")</f>
        <v>8.6879999999999988</v>
      </c>
      <c r="P20" s="90">
        <f t="shared" ref="P20" si="8">IF(NOT(SUM(P23:P28)=0),SUM(P23:P28),"нд")</f>
        <v>13.899000000000001</v>
      </c>
      <c r="Q20" s="116" t="str">
        <f t="shared" ref="Q20:S20" si="9">IF(NOT(SUM(Q23:Q28)=0),SUM(Q23:Q28),"нд")</f>
        <v>нд</v>
      </c>
      <c r="R20" s="90" t="str">
        <f t="shared" si="9"/>
        <v>нд</v>
      </c>
      <c r="S20" s="90">
        <f t="shared" si="9"/>
        <v>2.2250000000000005</v>
      </c>
      <c r="T20" s="90">
        <f t="shared" ref="T20" si="10">IF(NOT(SUM(T23:T28)=0),SUM(T23:T28),"нд")</f>
        <v>-2.2250000000000005</v>
      </c>
      <c r="U20" s="153">
        <f>IF(AND(NOT(SUM(H20)=0),NOT(SUM(H20)=0)),ROUND(SUM(T20)/SUM(H20)*100,2),"нд")</f>
        <v>-16.010000000000002</v>
      </c>
      <c r="V20" s="39"/>
    </row>
    <row r="21" spans="1:22" x14ac:dyDescent="0.25">
      <c r="A21" s="40"/>
      <c r="B21" s="41" t="s">
        <v>31</v>
      </c>
      <c r="C21" s="42" t="s">
        <v>25</v>
      </c>
      <c r="D21" s="91">
        <f t="shared" ref="D21:T21" si="11">IF(NOT(SUM(D33,D77,D131,D164,D187,D193,D210)=0),SUM(D33,D77,D131,D164,D187,D193,D210),"нд")</f>
        <v>3.1970000000000001</v>
      </c>
      <c r="E21" s="91">
        <f t="shared" si="11"/>
        <v>53.543000000000006</v>
      </c>
      <c r="F21" s="91">
        <f t="shared" si="11"/>
        <v>2.194</v>
      </c>
      <c r="G21" s="91">
        <f t="shared" si="11"/>
        <v>10.957000000000001</v>
      </c>
      <c r="H21" s="91">
        <f t="shared" si="11"/>
        <v>10.957000000000001</v>
      </c>
      <c r="I21" s="91">
        <f t="shared" si="11"/>
        <v>9.8339999999999996</v>
      </c>
      <c r="J21" s="91" t="str">
        <f t="shared" si="11"/>
        <v>нд</v>
      </c>
      <c r="K21" s="91" t="str">
        <f t="shared" si="11"/>
        <v>нд</v>
      </c>
      <c r="L21" s="91" t="str">
        <f t="shared" si="11"/>
        <v>нд</v>
      </c>
      <c r="M21" s="91">
        <f t="shared" si="11"/>
        <v>1.6559999999999999</v>
      </c>
      <c r="N21" s="91" t="str">
        <f t="shared" si="11"/>
        <v>нд</v>
      </c>
      <c r="O21" s="91">
        <f t="shared" si="11"/>
        <v>8.177999999999999</v>
      </c>
      <c r="P21" s="91">
        <f t="shared" si="11"/>
        <v>10.957000000000001</v>
      </c>
      <c r="Q21" s="91" t="str">
        <f t="shared" si="11"/>
        <v>нд</v>
      </c>
      <c r="R21" s="91" t="str">
        <f t="shared" si="11"/>
        <v>нд</v>
      </c>
      <c r="S21" s="91">
        <f t="shared" si="11"/>
        <v>1.1230000000000007</v>
      </c>
      <c r="T21" s="91">
        <f t="shared" si="11"/>
        <v>-1.1230000000000007</v>
      </c>
      <c r="U21" s="154">
        <f t="shared" ref="U21:U85" si="12">IF(AND(NOT(SUM(H21)=0),NOT(SUM(H21)=0)),ROUND(SUM(T21)/SUM(H21)*100,2),"нд")</f>
        <v>-10.25</v>
      </c>
      <c r="V21" s="42"/>
    </row>
    <row r="22" spans="1:22" x14ac:dyDescent="0.25">
      <c r="A22" s="43"/>
      <c r="B22" s="44" t="s">
        <v>67</v>
      </c>
      <c r="C22" s="45" t="s">
        <v>25</v>
      </c>
      <c r="D22" s="92">
        <f>IF(NOT(SUM(D35,D39,D44,D70,D89,D174,D182,D204,D216)=0),SUM(D35,D39,D44,D70,D89,D174,D182,D204,D216),"нд")</f>
        <v>0.308</v>
      </c>
      <c r="E22" s="92">
        <f t="shared" ref="E22:T22" si="13">IF(NOT(SUM(E35,E39,E44,E70,E89,E174,E182,E204,E216)=0),SUM(E35,E39,E44,E70,E89,E174,E182,E204,E216),"нд")</f>
        <v>48.175000000000011</v>
      </c>
      <c r="F22" s="92">
        <f t="shared" si="13"/>
        <v>0.308</v>
      </c>
      <c r="G22" s="92">
        <f t="shared" si="13"/>
        <v>2.9420000000000002</v>
      </c>
      <c r="H22" s="92">
        <f t="shared" si="13"/>
        <v>2.9420000000000002</v>
      </c>
      <c r="I22" s="92">
        <f t="shared" si="13"/>
        <v>1.84</v>
      </c>
      <c r="J22" s="92" t="str">
        <f t="shared" si="13"/>
        <v>нд</v>
      </c>
      <c r="K22" s="92" t="str">
        <f t="shared" si="13"/>
        <v>нд</v>
      </c>
      <c r="L22" s="92" t="str">
        <f t="shared" si="13"/>
        <v>нд</v>
      </c>
      <c r="M22" s="92">
        <f t="shared" si="13"/>
        <v>1.33</v>
      </c>
      <c r="N22" s="92" t="str">
        <f t="shared" si="13"/>
        <v>нд</v>
      </c>
      <c r="O22" s="92">
        <f t="shared" si="13"/>
        <v>0.51</v>
      </c>
      <c r="P22" s="92">
        <f t="shared" si="13"/>
        <v>2.9420000000000002</v>
      </c>
      <c r="Q22" s="92" t="str">
        <f t="shared" si="13"/>
        <v>нд</v>
      </c>
      <c r="R22" s="92" t="str">
        <f t="shared" si="13"/>
        <v>нд</v>
      </c>
      <c r="S22" s="92">
        <f t="shared" si="13"/>
        <v>1.1020000000000001</v>
      </c>
      <c r="T22" s="92">
        <f t="shared" si="13"/>
        <v>-1.1020000000000001</v>
      </c>
      <c r="U22" s="155">
        <f t="shared" si="12"/>
        <v>-37.46</v>
      </c>
      <c r="V22" s="45"/>
    </row>
    <row r="23" spans="1:22" x14ac:dyDescent="0.25">
      <c r="A23" s="37" t="s">
        <v>151</v>
      </c>
      <c r="B23" s="38" t="s">
        <v>152</v>
      </c>
      <c r="C23" s="39" t="s">
        <v>25</v>
      </c>
      <c r="D23" s="90">
        <f t="shared" ref="D23" si="14">D30</f>
        <v>0.308</v>
      </c>
      <c r="E23" s="4">
        <f>E30</f>
        <v>13.241000000000001</v>
      </c>
      <c r="F23" s="90">
        <f t="shared" ref="F23:I23" si="15">F30</f>
        <v>0.308</v>
      </c>
      <c r="G23" s="90">
        <f t="shared" si="15"/>
        <v>2.9420000000000002</v>
      </c>
      <c r="H23" s="90">
        <f t="shared" si="15"/>
        <v>2.9420000000000002</v>
      </c>
      <c r="I23" s="90">
        <f t="shared" si="15"/>
        <v>1.84</v>
      </c>
      <c r="J23" s="90" t="str">
        <f t="shared" ref="J23:K23" si="16">J30</f>
        <v>нд</v>
      </c>
      <c r="K23" s="90" t="str">
        <f t="shared" si="16"/>
        <v>нд</v>
      </c>
      <c r="L23" s="90" t="str">
        <f t="shared" ref="L23:M23" si="17">L30</f>
        <v>нд</v>
      </c>
      <c r="M23" s="90">
        <f t="shared" si="17"/>
        <v>1.33</v>
      </c>
      <c r="N23" s="90" t="str">
        <f t="shared" ref="N23:O23" si="18">N30</f>
        <v>нд</v>
      </c>
      <c r="O23" s="90">
        <f t="shared" si="18"/>
        <v>0.51</v>
      </c>
      <c r="P23" s="90">
        <f t="shared" ref="P23:S23" si="19">P30</f>
        <v>2.9420000000000002</v>
      </c>
      <c r="Q23" s="116" t="str">
        <f t="shared" si="19"/>
        <v>нд</v>
      </c>
      <c r="R23" s="90" t="str">
        <f t="shared" si="19"/>
        <v>нд</v>
      </c>
      <c r="S23" s="90">
        <f t="shared" si="19"/>
        <v>1.1020000000000001</v>
      </c>
      <c r="T23" s="90">
        <f t="shared" ref="T23" si="20">T30</f>
        <v>-1.1020000000000001</v>
      </c>
      <c r="U23" s="153">
        <f t="shared" si="12"/>
        <v>-37.46</v>
      </c>
      <c r="V23" s="39"/>
    </row>
    <row r="24" spans="1:22" ht="31.5" x14ac:dyDescent="0.25">
      <c r="A24" s="37" t="s">
        <v>153</v>
      </c>
      <c r="B24" s="38" t="s">
        <v>154</v>
      </c>
      <c r="C24" s="39" t="s">
        <v>25</v>
      </c>
      <c r="D24" s="90">
        <f t="shared" ref="D24:E24" si="21">D72</f>
        <v>2.194</v>
      </c>
      <c r="E24" s="4">
        <f t="shared" si="21"/>
        <v>64.210999999999999</v>
      </c>
      <c r="F24" s="90">
        <f t="shared" ref="F24:I24" si="22">F72</f>
        <v>2.194</v>
      </c>
      <c r="G24" s="90">
        <f t="shared" si="22"/>
        <v>10.957000000000001</v>
      </c>
      <c r="H24" s="90">
        <f t="shared" si="22"/>
        <v>10.957000000000001</v>
      </c>
      <c r="I24" s="90">
        <f t="shared" si="22"/>
        <v>9.8339999999999996</v>
      </c>
      <c r="J24" s="90" t="str">
        <f t="shared" ref="J24:K24" si="23">J72</f>
        <v>нд</v>
      </c>
      <c r="K24" s="90" t="str">
        <f t="shared" si="23"/>
        <v>нд</v>
      </c>
      <c r="L24" s="90" t="str">
        <f t="shared" ref="L24:M24" si="24">L72</f>
        <v>нд</v>
      </c>
      <c r="M24" s="90">
        <f t="shared" si="24"/>
        <v>1.6559999999999999</v>
      </c>
      <c r="N24" s="90" t="str">
        <f t="shared" ref="N24:O24" si="25">N72</f>
        <v>нд</v>
      </c>
      <c r="O24" s="90">
        <f t="shared" si="25"/>
        <v>8.177999999999999</v>
      </c>
      <c r="P24" s="90">
        <f t="shared" ref="P24:S24" si="26">P72</f>
        <v>10.957000000000001</v>
      </c>
      <c r="Q24" s="116" t="str">
        <f t="shared" si="26"/>
        <v>нд</v>
      </c>
      <c r="R24" s="90" t="str">
        <f t="shared" si="26"/>
        <v>нд</v>
      </c>
      <c r="S24" s="90">
        <f t="shared" si="26"/>
        <v>1.1230000000000007</v>
      </c>
      <c r="T24" s="90">
        <f t="shared" ref="T24" si="27">T72</f>
        <v>-1.1230000000000007</v>
      </c>
      <c r="U24" s="153">
        <f t="shared" si="12"/>
        <v>-10.25</v>
      </c>
      <c r="V24" s="39"/>
    </row>
    <row r="25" spans="1:22" ht="47.25" x14ac:dyDescent="0.25">
      <c r="A25" s="37" t="s">
        <v>155</v>
      </c>
      <c r="B25" s="38" t="s">
        <v>156</v>
      </c>
      <c r="C25" s="39" t="s">
        <v>25</v>
      </c>
      <c r="D25" s="90" t="str">
        <f t="shared" ref="D25:E25" si="28">D176</f>
        <v>нд</v>
      </c>
      <c r="E25" s="4" t="str">
        <f t="shared" si="28"/>
        <v>нд</v>
      </c>
      <c r="F25" s="90" t="str">
        <f t="shared" ref="F25:I25" si="29">F176</f>
        <v>нд</v>
      </c>
      <c r="G25" s="90" t="str">
        <f t="shared" si="29"/>
        <v>нд</v>
      </c>
      <c r="H25" s="90" t="str">
        <f t="shared" si="29"/>
        <v>нд</v>
      </c>
      <c r="I25" s="90" t="str">
        <f t="shared" si="29"/>
        <v>нд</v>
      </c>
      <c r="J25" s="90" t="str">
        <f t="shared" ref="J25:K25" si="30">J176</f>
        <v>нд</v>
      </c>
      <c r="K25" s="90" t="str">
        <f t="shared" si="30"/>
        <v>нд</v>
      </c>
      <c r="L25" s="90" t="str">
        <f t="shared" ref="L25:M25" si="31">L176</f>
        <v>нд</v>
      </c>
      <c r="M25" s="90" t="str">
        <f t="shared" si="31"/>
        <v>нд</v>
      </c>
      <c r="N25" s="90" t="str">
        <f t="shared" ref="N25:O25" si="32">N176</f>
        <v>нд</v>
      </c>
      <c r="O25" s="90" t="str">
        <f t="shared" si="32"/>
        <v>нд</v>
      </c>
      <c r="P25" s="90" t="str">
        <f t="shared" ref="P25:S25" si="33">P176</f>
        <v>нд</v>
      </c>
      <c r="Q25" s="116" t="str">
        <f t="shared" si="33"/>
        <v>нд</v>
      </c>
      <c r="R25" s="90" t="str">
        <f t="shared" si="33"/>
        <v>нд</v>
      </c>
      <c r="S25" s="90" t="str">
        <f t="shared" si="33"/>
        <v>нд</v>
      </c>
      <c r="T25" s="90" t="str">
        <f t="shared" ref="T25" si="34">T176</f>
        <v>нд</v>
      </c>
      <c r="U25" s="153" t="str">
        <f t="shared" si="12"/>
        <v>нд</v>
      </c>
      <c r="V25" s="39"/>
    </row>
    <row r="26" spans="1:22" ht="31.5" x14ac:dyDescent="0.25">
      <c r="A26" s="37" t="s">
        <v>157</v>
      </c>
      <c r="B26" s="38" t="s">
        <v>158</v>
      </c>
      <c r="C26" s="39" t="s">
        <v>25</v>
      </c>
      <c r="D26" s="90">
        <f t="shared" ref="D26:E26" si="35">D181</f>
        <v>1.0029999999999999</v>
      </c>
      <c r="E26" s="4">
        <f t="shared" si="35"/>
        <v>9.5630000000000006</v>
      </c>
      <c r="F26" s="90" t="str">
        <f t="shared" ref="F26:I26" si="36">F181</f>
        <v>нд</v>
      </c>
      <c r="G26" s="90" t="str">
        <f t="shared" si="36"/>
        <v>нд</v>
      </c>
      <c r="H26" s="90" t="str">
        <f t="shared" si="36"/>
        <v>нд</v>
      </c>
      <c r="I26" s="90" t="str">
        <f t="shared" si="36"/>
        <v>нд</v>
      </c>
      <c r="J26" s="90" t="str">
        <f t="shared" ref="J26:K26" si="37">J181</f>
        <v>нд</v>
      </c>
      <c r="K26" s="90" t="str">
        <f t="shared" si="37"/>
        <v>нд</v>
      </c>
      <c r="L26" s="90" t="str">
        <f t="shared" ref="L26:M26" si="38">L181</f>
        <v>нд</v>
      </c>
      <c r="M26" s="90" t="str">
        <f t="shared" si="38"/>
        <v>нд</v>
      </c>
      <c r="N26" s="90" t="str">
        <f t="shared" ref="N26:O26" si="39">N181</f>
        <v>нд</v>
      </c>
      <c r="O26" s="90" t="str">
        <f t="shared" si="39"/>
        <v>нд</v>
      </c>
      <c r="P26" s="90" t="str">
        <f t="shared" ref="P26:S26" si="40">P181</f>
        <v>нд</v>
      </c>
      <c r="Q26" s="116" t="str">
        <f t="shared" si="40"/>
        <v>нд</v>
      </c>
      <c r="R26" s="90" t="str">
        <f t="shared" si="40"/>
        <v>нд</v>
      </c>
      <c r="S26" s="90" t="str">
        <f t="shared" si="40"/>
        <v>нд</v>
      </c>
      <c r="T26" s="90" t="str">
        <f t="shared" ref="T26" si="41">T181</f>
        <v>нд</v>
      </c>
      <c r="U26" s="153" t="str">
        <f t="shared" si="12"/>
        <v>нд</v>
      </c>
      <c r="V26" s="39"/>
    </row>
    <row r="27" spans="1:22" ht="31.5" x14ac:dyDescent="0.25">
      <c r="A27" s="37" t="s">
        <v>159</v>
      </c>
      <c r="B27" s="38" t="s">
        <v>160</v>
      </c>
      <c r="C27" s="39" t="s">
        <v>25</v>
      </c>
      <c r="D27" s="90" t="str">
        <f t="shared" ref="D27:E27" si="42">D189</f>
        <v>нд</v>
      </c>
      <c r="E27" s="4" t="str">
        <f t="shared" si="42"/>
        <v>нд</v>
      </c>
      <c r="F27" s="90" t="str">
        <f t="shared" ref="F27:I27" si="43">F189</f>
        <v>нд</v>
      </c>
      <c r="G27" s="90" t="str">
        <f t="shared" si="43"/>
        <v>нд</v>
      </c>
      <c r="H27" s="90" t="str">
        <f t="shared" si="43"/>
        <v>нд</v>
      </c>
      <c r="I27" s="90" t="str">
        <f t="shared" si="43"/>
        <v>нд</v>
      </c>
      <c r="J27" s="90" t="str">
        <f t="shared" ref="J27:K27" si="44">J189</f>
        <v>нд</v>
      </c>
      <c r="K27" s="90" t="str">
        <f t="shared" si="44"/>
        <v>нд</v>
      </c>
      <c r="L27" s="90" t="str">
        <f t="shared" ref="L27:M27" si="45">L189</f>
        <v>нд</v>
      </c>
      <c r="M27" s="90" t="str">
        <f t="shared" si="45"/>
        <v>нд</v>
      </c>
      <c r="N27" s="90" t="str">
        <f t="shared" ref="N27:O27" si="46">N189</f>
        <v>нд</v>
      </c>
      <c r="O27" s="90" t="str">
        <f t="shared" si="46"/>
        <v>нд</v>
      </c>
      <c r="P27" s="90" t="str">
        <f t="shared" ref="P27:S27" si="47">P189</f>
        <v>нд</v>
      </c>
      <c r="Q27" s="116" t="str">
        <f t="shared" si="47"/>
        <v>нд</v>
      </c>
      <c r="R27" s="90" t="str">
        <f t="shared" si="47"/>
        <v>нд</v>
      </c>
      <c r="S27" s="90" t="str">
        <f t="shared" si="47"/>
        <v>нд</v>
      </c>
      <c r="T27" s="90" t="str">
        <f t="shared" ref="T27" si="48">T189</f>
        <v>нд</v>
      </c>
      <c r="U27" s="153" t="str">
        <f t="shared" si="12"/>
        <v>нд</v>
      </c>
      <c r="V27" s="39"/>
    </row>
    <row r="28" spans="1:22" x14ac:dyDescent="0.25">
      <c r="A28" s="37" t="s">
        <v>161</v>
      </c>
      <c r="B28" s="38" t="s">
        <v>162</v>
      </c>
      <c r="C28" s="39" t="s">
        <v>25</v>
      </c>
      <c r="D28" s="90" t="str">
        <f t="shared" ref="D28:E28" si="49">D191</f>
        <v>нд</v>
      </c>
      <c r="E28" s="4">
        <f t="shared" si="49"/>
        <v>14.702999999999999</v>
      </c>
      <c r="F28" s="90" t="str">
        <f t="shared" ref="F28:I28" si="50">F191</f>
        <v>нд</v>
      </c>
      <c r="G28" s="90" t="str">
        <f t="shared" si="50"/>
        <v>нд</v>
      </c>
      <c r="H28" s="90" t="str">
        <f t="shared" si="50"/>
        <v>нд</v>
      </c>
      <c r="I28" s="90" t="str">
        <f t="shared" si="50"/>
        <v>нд</v>
      </c>
      <c r="J28" s="90" t="str">
        <f t="shared" ref="J28:K28" si="51">J191</f>
        <v>нд</v>
      </c>
      <c r="K28" s="90" t="str">
        <f t="shared" si="51"/>
        <v>нд</v>
      </c>
      <c r="L28" s="90" t="str">
        <f t="shared" ref="L28:M28" si="52">L191</f>
        <v>нд</v>
      </c>
      <c r="M28" s="90" t="str">
        <f t="shared" si="52"/>
        <v>нд</v>
      </c>
      <c r="N28" s="90" t="str">
        <f t="shared" ref="N28:O28" si="53">N191</f>
        <v>нд</v>
      </c>
      <c r="O28" s="90" t="str">
        <f t="shared" si="53"/>
        <v>нд</v>
      </c>
      <c r="P28" s="90" t="str">
        <f t="shared" ref="P28:S28" si="54">P191</f>
        <v>нд</v>
      </c>
      <c r="Q28" s="116" t="str">
        <f t="shared" si="54"/>
        <v>нд</v>
      </c>
      <c r="R28" s="90" t="str">
        <f t="shared" si="54"/>
        <v>нд</v>
      </c>
      <c r="S28" s="90" t="str">
        <f t="shared" si="54"/>
        <v>нд</v>
      </c>
      <c r="T28" s="90" t="str">
        <f t="shared" ref="T28" si="55">T191</f>
        <v>нд</v>
      </c>
      <c r="U28" s="153" t="str">
        <f t="shared" si="12"/>
        <v>нд</v>
      </c>
      <c r="V28" s="39"/>
    </row>
    <row r="29" spans="1:22" x14ac:dyDescent="0.25">
      <c r="A29" s="46" t="s">
        <v>163</v>
      </c>
      <c r="B29" s="47" t="s">
        <v>164</v>
      </c>
      <c r="C29" s="48" t="s">
        <v>25</v>
      </c>
      <c r="D29" s="48">
        <f t="shared" ref="D29" si="56">D20</f>
        <v>3.5049999999999999</v>
      </c>
      <c r="E29" s="48">
        <f>E20</f>
        <v>101.718</v>
      </c>
      <c r="F29" s="48">
        <f t="shared" ref="F29:I29" si="57">F20</f>
        <v>2.5019999999999998</v>
      </c>
      <c r="G29" s="48">
        <f t="shared" si="57"/>
        <v>13.899000000000001</v>
      </c>
      <c r="H29" s="48">
        <f t="shared" si="57"/>
        <v>13.899000000000001</v>
      </c>
      <c r="I29" s="48">
        <f t="shared" si="57"/>
        <v>11.673999999999999</v>
      </c>
      <c r="J29" s="48" t="str">
        <f t="shared" ref="J29:K29" si="58">J20</f>
        <v>нд</v>
      </c>
      <c r="K29" s="48" t="str">
        <f t="shared" si="58"/>
        <v>нд</v>
      </c>
      <c r="L29" s="48" t="str">
        <f t="shared" ref="L29:M29" si="59">L20</f>
        <v>нд</v>
      </c>
      <c r="M29" s="48">
        <f t="shared" si="59"/>
        <v>2.9859999999999998</v>
      </c>
      <c r="N29" s="48" t="str">
        <f t="shared" ref="N29:O29" si="60">N20</f>
        <v>нд</v>
      </c>
      <c r="O29" s="48">
        <f t="shared" si="60"/>
        <v>8.6879999999999988</v>
      </c>
      <c r="P29" s="48">
        <f t="shared" ref="P29:S29" si="61">P20</f>
        <v>13.899000000000001</v>
      </c>
      <c r="Q29" s="119" t="str">
        <f t="shared" si="61"/>
        <v>нд</v>
      </c>
      <c r="R29" s="48" t="str">
        <f t="shared" si="61"/>
        <v>нд</v>
      </c>
      <c r="S29" s="48">
        <f t="shared" si="61"/>
        <v>2.2250000000000005</v>
      </c>
      <c r="T29" s="48">
        <f t="shared" ref="T29" si="62">T20</f>
        <v>-2.2250000000000005</v>
      </c>
      <c r="U29" s="156">
        <f t="shared" si="12"/>
        <v>-16.010000000000002</v>
      </c>
      <c r="V29" s="48"/>
    </row>
    <row r="30" spans="1:22" x14ac:dyDescent="0.25">
      <c r="A30" s="49" t="s">
        <v>27</v>
      </c>
      <c r="B30" s="50" t="s">
        <v>165</v>
      </c>
      <c r="C30" s="51" t="s">
        <v>25</v>
      </c>
      <c r="D30" s="93">
        <f t="shared" ref="D30:E30" si="63">IF(NOT(SUM(D31,D46,D51,D66)=0),SUM(D31,D46,D51,D66),"нд")</f>
        <v>0.308</v>
      </c>
      <c r="E30" s="15">
        <f t="shared" si="63"/>
        <v>13.241000000000001</v>
      </c>
      <c r="F30" s="93">
        <f t="shared" ref="F30:I30" si="64">IF(NOT(SUM(F31,F46,F51,F66)=0),SUM(F31,F46,F51,F66),"нд")</f>
        <v>0.308</v>
      </c>
      <c r="G30" s="93">
        <f t="shared" si="64"/>
        <v>2.9420000000000002</v>
      </c>
      <c r="H30" s="93">
        <f t="shared" si="64"/>
        <v>2.9420000000000002</v>
      </c>
      <c r="I30" s="93">
        <f t="shared" si="64"/>
        <v>1.84</v>
      </c>
      <c r="J30" s="93" t="str">
        <f t="shared" ref="J30:K30" si="65">IF(NOT(SUM(J31,J46,J51,J66)=0),SUM(J31,J46,J51,J66),"нд")</f>
        <v>нд</v>
      </c>
      <c r="K30" s="93" t="str">
        <f t="shared" si="65"/>
        <v>нд</v>
      </c>
      <c r="L30" s="93" t="str">
        <f t="shared" ref="L30:M30" si="66">IF(NOT(SUM(L31,L46,L51,L66)=0),SUM(L31,L46,L51,L66),"нд")</f>
        <v>нд</v>
      </c>
      <c r="M30" s="93">
        <f t="shared" si="66"/>
        <v>1.33</v>
      </c>
      <c r="N30" s="93" t="str">
        <f t="shared" ref="N30:O30" si="67">IF(NOT(SUM(N31,N46,N51,N66)=0),SUM(N31,N46,N51,N66),"нд")</f>
        <v>нд</v>
      </c>
      <c r="O30" s="93">
        <f t="shared" si="67"/>
        <v>0.51</v>
      </c>
      <c r="P30" s="93">
        <f t="shared" ref="P30:S30" si="68">IF(NOT(SUM(P31,P46,P51,P66)=0),SUM(P31,P46,P51,P66),"нд")</f>
        <v>2.9420000000000002</v>
      </c>
      <c r="Q30" s="120" t="str">
        <f t="shared" si="68"/>
        <v>нд</v>
      </c>
      <c r="R30" s="93" t="str">
        <f t="shared" si="68"/>
        <v>нд</v>
      </c>
      <c r="S30" s="93">
        <f t="shared" si="68"/>
        <v>1.1020000000000001</v>
      </c>
      <c r="T30" s="93">
        <f t="shared" ref="T30" si="69">IF(NOT(SUM(T31,T46,T51,T66)=0),SUM(T31,T46,T51,T66),"нд")</f>
        <v>-1.1020000000000001</v>
      </c>
      <c r="U30" s="157">
        <f t="shared" si="12"/>
        <v>-37.46</v>
      </c>
      <c r="V30" s="51"/>
    </row>
    <row r="31" spans="1:22" ht="31.5" x14ac:dyDescent="0.25">
      <c r="A31" s="52" t="s">
        <v>28</v>
      </c>
      <c r="B31" s="53" t="s">
        <v>166</v>
      </c>
      <c r="C31" s="54" t="s">
        <v>25</v>
      </c>
      <c r="D31" s="94">
        <f t="shared" ref="D31" si="70">IF(NOT(SUM(D32,D38,D43)=0),SUM(D32,D38,D43),"нд")</f>
        <v>0.308</v>
      </c>
      <c r="E31" s="16">
        <f>IF(NOT(SUM(E32,E38,E43)=0),SUM(E32,E38,E43),"нд")</f>
        <v>13.016000000000002</v>
      </c>
      <c r="F31" s="94">
        <f t="shared" ref="F31:I31" si="71">IF(NOT(SUM(F32,F38,F43)=0),SUM(F32,F38,F43),"нд")</f>
        <v>0.308</v>
      </c>
      <c r="G31" s="94">
        <f t="shared" si="71"/>
        <v>2.9420000000000002</v>
      </c>
      <c r="H31" s="94">
        <f t="shared" si="71"/>
        <v>2.9420000000000002</v>
      </c>
      <c r="I31" s="94">
        <f t="shared" si="71"/>
        <v>1.84</v>
      </c>
      <c r="J31" s="94" t="str">
        <f t="shared" ref="J31:K31" si="72">IF(NOT(SUM(J32,J38,J43)=0),SUM(J32,J38,J43),"нд")</f>
        <v>нд</v>
      </c>
      <c r="K31" s="94" t="str">
        <f t="shared" si="72"/>
        <v>нд</v>
      </c>
      <c r="L31" s="94" t="str">
        <f t="shared" ref="L31:M31" si="73">IF(NOT(SUM(L32,L38,L43)=0),SUM(L32,L38,L43),"нд")</f>
        <v>нд</v>
      </c>
      <c r="M31" s="94">
        <f t="shared" si="73"/>
        <v>1.33</v>
      </c>
      <c r="N31" s="94" t="str">
        <f t="shared" ref="N31:O31" si="74">IF(NOT(SUM(N32,N38,N43)=0),SUM(N32,N38,N43),"нд")</f>
        <v>нд</v>
      </c>
      <c r="O31" s="94">
        <f t="shared" si="74"/>
        <v>0.51</v>
      </c>
      <c r="P31" s="94">
        <f t="shared" ref="P31:S31" si="75">IF(NOT(SUM(P32,P38,P43)=0),SUM(P32,P38,P43),"нд")</f>
        <v>2.9420000000000002</v>
      </c>
      <c r="Q31" s="121" t="str">
        <f t="shared" si="75"/>
        <v>нд</v>
      </c>
      <c r="R31" s="94" t="str">
        <f t="shared" si="75"/>
        <v>нд</v>
      </c>
      <c r="S31" s="94">
        <f t="shared" si="75"/>
        <v>1.1020000000000001</v>
      </c>
      <c r="T31" s="94">
        <f t="shared" ref="T31" si="76">IF(NOT(SUM(T32,T38,T43)=0),SUM(T32,T38,T43),"нд")</f>
        <v>-1.1020000000000001</v>
      </c>
      <c r="U31" s="158">
        <f t="shared" si="12"/>
        <v>-37.46</v>
      </c>
      <c r="V31" s="54"/>
    </row>
    <row r="32" spans="1:22" ht="47.25" x14ac:dyDescent="0.25">
      <c r="A32" s="55" t="s">
        <v>29</v>
      </c>
      <c r="B32" s="56" t="s">
        <v>167</v>
      </c>
      <c r="C32" s="57" t="s">
        <v>25</v>
      </c>
      <c r="D32" s="57" t="str">
        <f t="shared" ref="D32" si="77">IF(NOT(SUM(D33,D35)=0),SUM(D33,D35),"нд")</f>
        <v>нд</v>
      </c>
      <c r="E32" s="13">
        <f>IF(NOT(SUM(E33,E35)=0),SUM(E33,E35),"нд")</f>
        <v>3.0040000000000004</v>
      </c>
      <c r="F32" s="57" t="str">
        <f t="shared" ref="F32:I32" si="78">IF(NOT(SUM(F33,F35)=0),SUM(F33,F35),"нд")</f>
        <v>нд</v>
      </c>
      <c r="G32" s="57" t="str">
        <f t="shared" si="78"/>
        <v>нд</v>
      </c>
      <c r="H32" s="57" t="str">
        <f t="shared" si="78"/>
        <v>нд</v>
      </c>
      <c r="I32" s="57" t="str">
        <f t="shared" si="78"/>
        <v>нд</v>
      </c>
      <c r="J32" s="57" t="str">
        <f t="shared" ref="J32:K32" si="79">IF(NOT(SUM(J33,J35)=0),SUM(J33,J35),"нд")</f>
        <v>нд</v>
      </c>
      <c r="K32" s="57" t="str">
        <f t="shared" si="79"/>
        <v>нд</v>
      </c>
      <c r="L32" s="57" t="str">
        <f t="shared" ref="L32:M32" si="80">IF(NOT(SUM(L33,L35)=0),SUM(L33,L35),"нд")</f>
        <v>нд</v>
      </c>
      <c r="M32" s="57" t="str">
        <f t="shared" si="80"/>
        <v>нд</v>
      </c>
      <c r="N32" s="57" t="str">
        <f t="shared" ref="N32:O32" si="81">IF(NOT(SUM(N33,N35)=0),SUM(N33,N35),"нд")</f>
        <v>нд</v>
      </c>
      <c r="O32" s="57" t="str">
        <f t="shared" si="81"/>
        <v>нд</v>
      </c>
      <c r="P32" s="57" t="str">
        <f t="shared" ref="P32:S32" si="82">IF(NOT(SUM(P33,P35)=0),SUM(P33,P35),"нд")</f>
        <v>нд</v>
      </c>
      <c r="Q32" s="122" t="str">
        <f t="shared" si="82"/>
        <v>нд</v>
      </c>
      <c r="R32" s="57" t="str">
        <f t="shared" si="82"/>
        <v>нд</v>
      </c>
      <c r="S32" s="57" t="str">
        <f t="shared" si="82"/>
        <v>нд</v>
      </c>
      <c r="T32" s="57" t="str">
        <f t="shared" ref="T32" si="83">IF(NOT(SUM(T33,T35)=0),SUM(T33,T35),"нд")</f>
        <v>нд</v>
      </c>
      <c r="U32" s="159" t="str">
        <f t="shared" si="12"/>
        <v>нд</v>
      </c>
      <c r="V32" s="57"/>
    </row>
    <row r="33" spans="1:22" x14ac:dyDescent="0.25">
      <c r="A33" s="40" t="s">
        <v>30</v>
      </c>
      <c r="B33" s="41" t="s">
        <v>31</v>
      </c>
      <c r="C33" s="42" t="s">
        <v>25</v>
      </c>
      <c r="D33" s="91" t="str">
        <f t="shared" ref="D33" si="84">IF(NOT(SUM(D34:D34)=0),SUM(D34:D34),"нд")</f>
        <v>нд</v>
      </c>
      <c r="E33" s="6">
        <f t="shared" ref="E33" si="85">IF(NOT(SUM(E34:E34)=0),SUM(E34:E34),"нд")</f>
        <v>1.9770000000000001</v>
      </c>
      <c r="F33" s="91" t="str">
        <f t="shared" ref="F33:G33" si="86">IF(NOT(SUM(F34:F34)=0),SUM(F34:F34),"нд")</f>
        <v>нд</v>
      </c>
      <c r="G33" s="91" t="str">
        <f t="shared" si="86"/>
        <v>нд</v>
      </c>
      <c r="H33" s="91" t="str">
        <f t="shared" ref="H33:I33" si="87">IF(NOT(SUM(H34:H34)=0),SUM(H34:H34),"нд")</f>
        <v>нд</v>
      </c>
      <c r="I33" s="91" t="str">
        <f t="shared" si="87"/>
        <v>нд</v>
      </c>
      <c r="J33" s="91" t="str">
        <f t="shared" ref="J33" si="88">IF(NOT(SUM(J34:J34)=0),SUM(J34:J34),"нд")</f>
        <v>нд</v>
      </c>
      <c r="K33" s="91" t="str">
        <f t="shared" ref="K33" si="89">IF(NOT(SUM(K34:K34)=0),SUM(K34:K34),"нд")</f>
        <v>нд</v>
      </c>
      <c r="L33" s="91" t="str">
        <f t="shared" ref="L33:M33" si="90">IF(NOT(SUM(L34:L34)=0),SUM(L34:L34),"нд")</f>
        <v>нд</v>
      </c>
      <c r="M33" s="91" t="str">
        <f t="shared" si="90"/>
        <v>нд</v>
      </c>
      <c r="N33" s="91" t="str">
        <f t="shared" ref="N33" si="91">IF(NOT(SUM(N34:N34)=0),SUM(N34:N34),"нд")</f>
        <v>нд</v>
      </c>
      <c r="O33" s="91" t="str">
        <f t="shared" ref="O33:T33" si="92">IF(NOT(SUM(O34:O34)=0),SUM(O34:O34),"нд")</f>
        <v>нд</v>
      </c>
      <c r="P33" s="91" t="str">
        <f t="shared" ref="P33" si="93">IF(NOT(SUM(P34:P34)=0),SUM(P34:P34),"нд")</f>
        <v>нд</v>
      </c>
      <c r="Q33" s="117" t="str">
        <f t="shared" si="92"/>
        <v>нд</v>
      </c>
      <c r="R33" s="91" t="str">
        <f t="shared" si="92"/>
        <v>нд</v>
      </c>
      <c r="S33" s="91" t="str">
        <f t="shared" si="92"/>
        <v>нд</v>
      </c>
      <c r="T33" s="91" t="str">
        <f t="shared" si="92"/>
        <v>нд</v>
      </c>
      <c r="U33" s="154" t="str">
        <f t="shared" si="12"/>
        <v>нд</v>
      </c>
      <c r="V33" s="42"/>
    </row>
    <row r="34" spans="1:22" ht="110.25" x14ac:dyDescent="0.25">
      <c r="A34" s="32" t="s">
        <v>168</v>
      </c>
      <c r="B34" s="58" t="s">
        <v>169</v>
      </c>
      <c r="C34" s="59" t="s">
        <v>170</v>
      </c>
      <c r="D34" s="59" t="s">
        <v>26</v>
      </c>
      <c r="E34" s="8">
        <v>1.9770000000000001</v>
      </c>
      <c r="F34" s="30" t="s">
        <v>26</v>
      </c>
      <c r="G34" s="30" t="s">
        <v>26</v>
      </c>
      <c r="H34" s="31" t="s">
        <v>26</v>
      </c>
      <c r="I34" s="31" t="s">
        <v>26</v>
      </c>
      <c r="J34" s="31" t="s">
        <v>26</v>
      </c>
      <c r="K34" s="31" t="s">
        <v>26</v>
      </c>
      <c r="L34" s="31" t="s">
        <v>26</v>
      </c>
      <c r="M34" s="131" t="s">
        <v>26</v>
      </c>
      <c r="N34" s="31" t="s">
        <v>26</v>
      </c>
      <c r="O34" s="31" t="s">
        <v>26</v>
      </c>
      <c r="P34" s="31" t="s">
        <v>26</v>
      </c>
      <c r="Q34" s="105" t="s">
        <v>26</v>
      </c>
      <c r="R34" s="129" t="str">
        <f>IF(NOT(OR(F34="нд",I34="нд")),F34-I34,F34)</f>
        <v>нд</v>
      </c>
      <c r="S34" s="129" t="str">
        <f>IF(NOT(OR(G34="нд",I34="нд")),G34-I34,G34)</f>
        <v>нд</v>
      </c>
      <c r="T34" s="130" t="str">
        <f>IF(SUM(I34)-SUM(H34)=0,"нд",SUM(I34)-SUM(H34))</f>
        <v>нд</v>
      </c>
      <c r="U34" s="160" t="str">
        <f t="shared" si="12"/>
        <v>нд</v>
      </c>
      <c r="V34" s="59"/>
    </row>
    <row r="35" spans="1:22" x14ac:dyDescent="0.25">
      <c r="A35" s="43" t="s">
        <v>50</v>
      </c>
      <c r="B35" s="44" t="s">
        <v>67</v>
      </c>
      <c r="C35" s="45" t="s">
        <v>25</v>
      </c>
      <c r="D35" s="92" t="str">
        <f t="shared" ref="D35" si="94">IF(NOT(SUM(D36:D37)=0),SUM(D36:D37),"нд")</f>
        <v>нд</v>
      </c>
      <c r="E35" s="7">
        <f t="shared" ref="E35" si="95">IF(NOT(SUM(E36:E37)=0),SUM(E36:E37),"нд")</f>
        <v>1.0270000000000001</v>
      </c>
      <c r="F35" s="92" t="str">
        <f t="shared" ref="F35:G35" si="96">IF(NOT(SUM(F36:F37)=0),SUM(F36:F37),"нд")</f>
        <v>нд</v>
      </c>
      <c r="G35" s="92" t="str">
        <f t="shared" si="96"/>
        <v>нд</v>
      </c>
      <c r="H35" s="92" t="str">
        <f t="shared" ref="H35:I35" si="97">IF(NOT(SUM(H36:H37)=0),SUM(H36:H37),"нд")</f>
        <v>нд</v>
      </c>
      <c r="I35" s="92" t="str">
        <f t="shared" si="97"/>
        <v>нд</v>
      </c>
      <c r="J35" s="92" t="str">
        <f t="shared" ref="J35" si="98">IF(NOT(SUM(J36:J37)=0),SUM(J36:J37),"нд")</f>
        <v>нд</v>
      </c>
      <c r="K35" s="92" t="str">
        <f t="shared" ref="K35" si="99">IF(NOT(SUM(K36:K37)=0),SUM(K36:K37),"нд")</f>
        <v>нд</v>
      </c>
      <c r="L35" s="92" t="str">
        <f t="shared" ref="L35:M35" si="100">IF(NOT(SUM(L36:L37)=0),SUM(L36:L37),"нд")</f>
        <v>нд</v>
      </c>
      <c r="M35" s="92" t="str">
        <f t="shared" si="100"/>
        <v>нд</v>
      </c>
      <c r="N35" s="92" t="str">
        <f t="shared" ref="N35" si="101">IF(NOT(SUM(N36:N37)=0),SUM(N36:N37),"нд")</f>
        <v>нд</v>
      </c>
      <c r="O35" s="92" t="str">
        <f t="shared" ref="O35" si="102">IF(NOT(SUM(O36:O37)=0),SUM(O36:O37),"нд")</f>
        <v>нд</v>
      </c>
      <c r="P35" s="92" t="str">
        <f t="shared" ref="P35" si="103">IF(NOT(SUM(P36:P37)=0),SUM(P36:P37),"нд")</f>
        <v>нд</v>
      </c>
      <c r="Q35" s="118" t="str">
        <f t="shared" ref="Q35:S35" si="104">IF(NOT(SUM(Q36:Q37)=0),SUM(Q36:Q37),"нд")</f>
        <v>нд</v>
      </c>
      <c r="R35" s="92" t="str">
        <f t="shared" si="104"/>
        <v>нд</v>
      </c>
      <c r="S35" s="92" t="str">
        <f t="shared" si="104"/>
        <v>нд</v>
      </c>
      <c r="T35" s="92" t="str">
        <f t="shared" ref="T35" si="105">IF(NOT(SUM(T36:T37)=0),SUM(T36:T37),"нд")</f>
        <v>нд</v>
      </c>
      <c r="U35" s="155" t="str">
        <f t="shared" si="12"/>
        <v>нд</v>
      </c>
      <c r="V35" s="45"/>
    </row>
    <row r="36" spans="1:22" ht="31.5" x14ac:dyDescent="0.25">
      <c r="A36" s="32" t="s">
        <v>171</v>
      </c>
      <c r="B36" s="58" t="s">
        <v>141</v>
      </c>
      <c r="C36" s="59" t="s">
        <v>142</v>
      </c>
      <c r="D36" s="95" t="s">
        <v>26</v>
      </c>
      <c r="E36" s="36">
        <v>0.193</v>
      </c>
      <c r="F36" s="103" t="s">
        <v>26</v>
      </c>
      <c r="G36" s="104" t="s">
        <v>26</v>
      </c>
      <c r="H36" s="31" t="s">
        <v>26</v>
      </c>
      <c r="I36" s="31" t="s">
        <v>26</v>
      </c>
      <c r="J36" s="30" t="s">
        <v>26</v>
      </c>
      <c r="K36" s="30" t="s">
        <v>26</v>
      </c>
      <c r="L36" s="30" t="s">
        <v>26</v>
      </c>
      <c r="M36" s="30" t="s">
        <v>26</v>
      </c>
      <c r="N36" s="30" t="s">
        <v>26</v>
      </c>
      <c r="O36" s="30" t="s">
        <v>26</v>
      </c>
      <c r="P36" s="30" t="s">
        <v>26</v>
      </c>
      <c r="Q36" s="106" t="s">
        <v>26</v>
      </c>
      <c r="R36" s="129" t="str">
        <f>IF(NOT(OR(F36="нд",I36="нд")),F36-I36,F36)</f>
        <v>нд</v>
      </c>
      <c r="S36" s="129" t="str">
        <f>IF(NOT(OR(G36="нд",I36="нд")),G36-I36,G36)</f>
        <v>нд</v>
      </c>
      <c r="T36" s="130" t="str">
        <f>IF(SUM(I36)-SUM(H36)=0,"нд",SUM(I36)-SUM(H36))</f>
        <v>нд</v>
      </c>
      <c r="U36" s="160" t="str">
        <f t="shared" si="12"/>
        <v>нд</v>
      </c>
      <c r="V36" s="59"/>
    </row>
    <row r="37" spans="1:22" ht="63" x14ac:dyDescent="0.25">
      <c r="A37" s="32" t="s">
        <v>172</v>
      </c>
      <c r="B37" s="58" t="s">
        <v>173</v>
      </c>
      <c r="C37" s="59" t="s">
        <v>174</v>
      </c>
      <c r="D37" s="59" t="s">
        <v>26</v>
      </c>
      <c r="E37" s="8">
        <v>0.83400000000000007</v>
      </c>
      <c r="F37" s="30" t="s">
        <v>26</v>
      </c>
      <c r="G37" s="104" t="s">
        <v>26</v>
      </c>
      <c r="H37" s="31" t="s">
        <v>26</v>
      </c>
      <c r="I37" s="31" t="s">
        <v>26</v>
      </c>
      <c r="J37" s="31" t="s">
        <v>26</v>
      </c>
      <c r="K37" s="31" t="s">
        <v>26</v>
      </c>
      <c r="L37" s="30" t="s">
        <v>26</v>
      </c>
      <c r="M37" s="30" t="s">
        <v>26</v>
      </c>
      <c r="N37" s="30" t="s">
        <v>26</v>
      </c>
      <c r="O37" s="31" t="s">
        <v>26</v>
      </c>
      <c r="P37" s="30" t="s">
        <v>26</v>
      </c>
      <c r="Q37" s="105" t="s">
        <v>26</v>
      </c>
      <c r="R37" s="129" t="str">
        <f t="shared" ref="R37" si="106">IF(NOT(OR(F37="нд",I37="нд")),F37-I37,F37)</f>
        <v>нд</v>
      </c>
      <c r="S37" s="129" t="str">
        <f>IF(NOT(OR(G37="нд",I37="нд")),G37-I37,G37)</f>
        <v>нд</v>
      </c>
      <c r="T37" s="130" t="str">
        <f>IF(SUM(I37)-SUM(H37)=0,"нд",SUM(I37)-SUM(H37))</f>
        <v>нд</v>
      </c>
      <c r="U37" s="160" t="str">
        <f t="shared" si="12"/>
        <v>нд</v>
      </c>
      <c r="V37" s="59"/>
    </row>
    <row r="38" spans="1:22" ht="47.25" x14ac:dyDescent="0.25">
      <c r="A38" s="55" t="s">
        <v>55</v>
      </c>
      <c r="B38" s="56" t="s">
        <v>175</v>
      </c>
      <c r="C38" s="57" t="s">
        <v>25</v>
      </c>
      <c r="D38" s="57" t="str">
        <f t="shared" ref="D38" si="107">IF(NOT(SUM(D39)=0),SUM(D39),"нд")</f>
        <v>нд</v>
      </c>
      <c r="E38" s="17">
        <f t="shared" ref="E38" si="108">IF(NOT(SUM(E39)=0),SUM(E39),"нд")</f>
        <v>7.07</v>
      </c>
      <c r="F38" s="57" t="str">
        <f t="shared" ref="F38:G38" si="109">IF(NOT(SUM(F39)=0),SUM(F39),"нд")</f>
        <v>нд</v>
      </c>
      <c r="G38" s="57" t="str">
        <f t="shared" si="109"/>
        <v>нд</v>
      </c>
      <c r="H38" s="57" t="str">
        <f t="shared" ref="H38:I38" si="110">IF(NOT(SUM(H39)=0),SUM(H39),"нд")</f>
        <v>нд</v>
      </c>
      <c r="I38" s="57" t="str">
        <f t="shared" si="110"/>
        <v>нд</v>
      </c>
      <c r="J38" s="57" t="str">
        <f t="shared" ref="J38" si="111">IF(NOT(SUM(J39)=0),SUM(J39),"нд")</f>
        <v>нд</v>
      </c>
      <c r="K38" s="57" t="str">
        <f t="shared" ref="K38" si="112">IF(NOT(SUM(K39)=0),SUM(K39),"нд")</f>
        <v>нд</v>
      </c>
      <c r="L38" s="57" t="str">
        <f t="shared" ref="L38:M38" si="113">IF(NOT(SUM(L39)=0),SUM(L39),"нд")</f>
        <v>нд</v>
      </c>
      <c r="M38" s="57" t="str">
        <f t="shared" si="113"/>
        <v>нд</v>
      </c>
      <c r="N38" s="57" t="str">
        <f t="shared" ref="N38" si="114">IF(NOT(SUM(N39)=0),SUM(N39),"нд")</f>
        <v>нд</v>
      </c>
      <c r="O38" s="57" t="str">
        <f t="shared" ref="O38:T38" si="115">IF(NOT(SUM(O39)=0),SUM(O39),"нд")</f>
        <v>нд</v>
      </c>
      <c r="P38" s="57" t="str">
        <f t="shared" ref="P38" si="116">IF(NOT(SUM(P39)=0),SUM(P39),"нд")</f>
        <v>нд</v>
      </c>
      <c r="Q38" s="122" t="str">
        <f t="shared" si="115"/>
        <v>нд</v>
      </c>
      <c r="R38" s="57" t="str">
        <f t="shared" si="115"/>
        <v>нд</v>
      </c>
      <c r="S38" s="57" t="str">
        <f t="shared" si="115"/>
        <v>нд</v>
      </c>
      <c r="T38" s="57" t="str">
        <f t="shared" si="115"/>
        <v>нд</v>
      </c>
      <c r="U38" s="159" t="str">
        <f t="shared" si="12"/>
        <v>нд</v>
      </c>
      <c r="V38" s="57"/>
    </row>
    <row r="39" spans="1:22" x14ac:dyDescent="0.25">
      <c r="A39" s="43" t="s">
        <v>176</v>
      </c>
      <c r="B39" s="44" t="s">
        <v>67</v>
      </c>
      <c r="C39" s="45" t="s">
        <v>25</v>
      </c>
      <c r="D39" s="92" t="str">
        <f t="shared" ref="D39" si="117">IF(NOT(SUM(D40:D42)=0),SUM(D40:D42),"нд")</f>
        <v>нд</v>
      </c>
      <c r="E39" s="7">
        <f t="shared" ref="E39" si="118">IF(NOT(SUM(E40:E42)=0),SUM(E40:E42),"нд")</f>
        <v>7.07</v>
      </c>
      <c r="F39" s="92" t="str">
        <f t="shared" ref="F39:G39" si="119">IF(NOT(SUM(F40:F42)=0),SUM(F40:F42),"нд")</f>
        <v>нд</v>
      </c>
      <c r="G39" s="92" t="str">
        <f t="shared" si="119"/>
        <v>нд</v>
      </c>
      <c r="H39" s="92" t="str">
        <f t="shared" ref="H39:I39" si="120">IF(NOT(SUM(H40:H42)=0),SUM(H40:H42),"нд")</f>
        <v>нд</v>
      </c>
      <c r="I39" s="92" t="str">
        <f t="shared" si="120"/>
        <v>нд</v>
      </c>
      <c r="J39" s="92" t="str">
        <f t="shared" ref="J39" si="121">IF(NOT(SUM(J40:J42)=0),SUM(J40:J42),"нд")</f>
        <v>нд</v>
      </c>
      <c r="K39" s="92" t="str">
        <f t="shared" ref="K39" si="122">IF(NOT(SUM(K40:K42)=0),SUM(K40:K42),"нд")</f>
        <v>нд</v>
      </c>
      <c r="L39" s="92" t="str">
        <f t="shared" ref="L39:M39" si="123">IF(NOT(SUM(L40:L42)=0),SUM(L40:L42),"нд")</f>
        <v>нд</v>
      </c>
      <c r="M39" s="92" t="str">
        <f t="shared" si="123"/>
        <v>нд</v>
      </c>
      <c r="N39" s="92" t="str">
        <f t="shared" ref="N39" si="124">IF(NOT(SUM(N40:N42)=0),SUM(N40:N42),"нд")</f>
        <v>нд</v>
      </c>
      <c r="O39" s="92" t="str">
        <f t="shared" ref="O39" si="125">IF(NOT(SUM(O40:O42)=0),SUM(O40:O42),"нд")</f>
        <v>нд</v>
      </c>
      <c r="P39" s="92" t="str">
        <f t="shared" ref="P39" si="126">IF(NOT(SUM(P40:P42)=0),SUM(P40:P42),"нд")</f>
        <v>нд</v>
      </c>
      <c r="Q39" s="118" t="str">
        <f t="shared" ref="Q39:S39" si="127">IF(NOT(SUM(Q40:Q42)=0),SUM(Q40:Q42),"нд")</f>
        <v>нд</v>
      </c>
      <c r="R39" s="92" t="str">
        <f t="shared" si="127"/>
        <v>нд</v>
      </c>
      <c r="S39" s="92" t="str">
        <f t="shared" si="127"/>
        <v>нд</v>
      </c>
      <c r="T39" s="92" t="str">
        <f t="shared" ref="T39" si="128">IF(NOT(SUM(T40:T42)=0),SUM(T40:T42),"нд")</f>
        <v>нд</v>
      </c>
      <c r="U39" s="155" t="str">
        <f t="shared" si="12"/>
        <v>нд</v>
      </c>
      <c r="V39" s="45"/>
    </row>
    <row r="40" spans="1:22" ht="31.5" x14ac:dyDescent="0.25">
      <c r="A40" s="32" t="s">
        <v>177</v>
      </c>
      <c r="B40" s="58" t="s">
        <v>143</v>
      </c>
      <c r="C40" s="59" t="s">
        <v>144</v>
      </c>
      <c r="D40" s="95" t="s">
        <v>26</v>
      </c>
      <c r="E40" s="8">
        <v>6.3390000000000004</v>
      </c>
      <c r="F40" s="30" t="s">
        <v>26</v>
      </c>
      <c r="G40" s="104" t="s">
        <v>26</v>
      </c>
      <c r="H40" s="30" t="str">
        <f t="shared" ref="H40:I42" si="129">IF(NOT(SUM(J40,L40,N40,P40)=0),SUM(J40,L40,N40,P40),"нд")</f>
        <v>нд</v>
      </c>
      <c r="I40" s="30" t="str">
        <f t="shared" si="129"/>
        <v>нд</v>
      </c>
      <c r="J40" s="30" t="s">
        <v>26</v>
      </c>
      <c r="K40" s="30" t="s">
        <v>26</v>
      </c>
      <c r="L40" s="30" t="s">
        <v>26</v>
      </c>
      <c r="M40" s="30" t="s">
        <v>26</v>
      </c>
      <c r="N40" s="30" t="s">
        <v>26</v>
      </c>
      <c r="O40" s="30" t="s">
        <v>26</v>
      </c>
      <c r="P40" s="30" t="s">
        <v>26</v>
      </c>
      <c r="Q40" s="106" t="s">
        <v>26</v>
      </c>
      <c r="R40" s="129" t="str">
        <f t="shared" ref="R40:R42" si="130">IF(NOT(OR(F40="нд",I40="нд")),F40-I40,F40)</f>
        <v>нд</v>
      </c>
      <c r="S40" s="129" t="str">
        <f>IF(NOT(OR(G40="нд",I40="нд")),G40-I40,G40)</f>
        <v>нд</v>
      </c>
      <c r="T40" s="130" t="str">
        <f>IF(SUM(I40)-SUM(H40)=0,"нд",SUM(I40)-SUM(H40))</f>
        <v>нд</v>
      </c>
      <c r="U40" s="160" t="str">
        <f t="shared" si="12"/>
        <v>нд</v>
      </c>
      <c r="V40" s="59"/>
    </row>
    <row r="41" spans="1:22" ht="94.5" x14ac:dyDescent="0.25">
      <c r="A41" s="32" t="s">
        <v>178</v>
      </c>
      <c r="B41" s="58" t="s">
        <v>179</v>
      </c>
      <c r="C41" s="59" t="s">
        <v>180</v>
      </c>
      <c r="D41" s="59" t="s">
        <v>26</v>
      </c>
      <c r="E41" s="8">
        <v>0.65600000000000003</v>
      </c>
      <c r="F41" s="30" t="s">
        <v>26</v>
      </c>
      <c r="G41" s="104" t="s">
        <v>26</v>
      </c>
      <c r="H41" s="30" t="str">
        <f t="shared" si="129"/>
        <v>нд</v>
      </c>
      <c r="I41" s="30" t="str">
        <f t="shared" si="129"/>
        <v>нд</v>
      </c>
      <c r="J41" s="31" t="s">
        <v>26</v>
      </c>
      <c r="K41" s="31" t="s">
        <v>26</v>
      </c>
      <c r="L41" s="31" t="s">
        <v>26</v>
      </c>
      <c r="M41" s="131" t="s">
        <v>26</v>
      </c>
      <c r="N41" s="31" t="s">
        <v>26</v>
      </c>
      <c r="O41" s="31" t="s">
        <v>26</v>
      </c>
      <c r="P41" s="31" t="s">
        <v>26</v>
      </c>
      <c r="Q41" s="105" t="s">
        <v>26</v>
      </c>
      <c r="R41" s="129" t="str">
        <f t="shared" si="130"/>
        <v>нд</v>
      </c>
      <c r="S41" s="129" t="str">
        <f>IF(NOT(OR(G41="нд",I41="нд")),G41-I41,G41)</f>
        <v>нд</v>
      </c>
      <c r="T41" s="130" t="str">
        <f>IF(SUM(I41)-SUM(H41)=0,"нд",SUM(I41)-SUM(H41))</f>
        <v>нд</v>
      </c>
      <c r="U41" s="160" t="str">
        <f t="shared" si="12"/>
        <v>нд</v>
      </c>
      <c r="V41" s="59"/>
    </row>
    <row r="42" spans="1:22" ht="47.25" x14ac:dyDescent="0.25">
      <c r="A42" s="32" t="s">
        <v>181</v>
      </c>
      <c r="B42" s="58" t="s">
        <v>182</v>
      </c>
      <c r="C42" s="59" t="s">
        <v>183</v>
      </c>
      <c r="D42" s="59" t="s">
        <v>26</v>
      </c>
      <c r="E42" s="8">
        <v>7.4999999999999997E-2</v>
      </c>
      <c r="F42" s="30" t="s">
        <v>26</v>
      </c>
      <c r="G42" s="104" t="s">
        <v>26</v>
      </c>
      <c r="H42" s="30" t="str">
        <f t="shared" si="129"/>
        <v>нд</v>
      </c>
      <c r="I42" s="30" t="str">
        <f t="shared" si="129"/>
        <v>нд</v>
      </c>
      <c r="J42" s="31" t="s">
        <v>26</v>
      </c>
      <c r="K42" s="31" t="s">
        <v>26</v>
      </c>
      <c r="L42" s="31" t="s">
        <v>26</v>
      </c>
      <c r="M42" s="131" t="s">
        <v>26</v>
      </c>
      <c r="N42" s="31" t="s">
        <v>26</v>
      </c>
      <c r="O42" s="31" t="s">
        <v>26</v>
      </c>
      <c r="P42" s="31" t="s">
        <v>26</v>
      </c>
      <c r="Q42" s="105" t="s">
        <v>26</v>
      </c>
      <c r="R42" s="129" t="str">
        <f t="shared" si="130"/>
        <v>нд</v>
      </c>
      <c r="S42" s="129" t="str">
        <f>IF(NOT(OR(G42="нд",I42="нд")),G42-I42,G42)</f>
        <v>нд</v>
      </c>
      <c r="T42" s="130" t="str">
        <f>IF(SUM(I42)-SUM(H42)=0,"нд",SUM(I42)-SUM(H42))</f>
        <v>нд</v>
      </c>
      <c r="U42" s="160" t="str">
        <f t="shared" si="12"/>
        <v>нд</v>
      </c>
      <c r="V42" s="59"/>
    </row>
    <row r="43" spans="1:22" ht="31.5" customHeight="1" x14ac:dyDescent="0.25">
      <c r="A43" s="55" t="s">
        <v>184</v>
      </c>
      <c r="B43" s="56" t="s">
        <v>185</v>
      </c>
      <c r="C43" s="57" t="s">
        <v>25</v>
      </c>
      <c r="D43" s="57">
        <f t="shared" ref="D43" si="131">IF(NOT(SUM(D45)=0),SUM(D45),"нд")</f>
        <v>0.308</v>
      </c>
      <c r="E43" s="13">
        <f t="shared" ref="E43" si="132">IF(NOT(SUM(E44)=0),SUM(E44),"нд")</f>
        <v>2.9420000000000002</v>
      </c>
      <c r="F43" s="57">
        <f t="shared" ref="F43:G43" si="133">IF(NOT(SUM(F45)=0),SUM(F45),"нд")</f>
        <v>0.308</v>
      </c>
      <c r="G43" s="57">
        <f t="shared" si="133"/>
        <v>2.9420000000000002</v>
      </c>
      <c r="H43" s="57">
        <f t="shared" ref="H43:I43" si="134">IF(NOT(SUM(H45)=0),SUM(H45),"нд")</f>
        <v>2.9420000000000002</v>
      </c>
      <c r="I43" s="109">
        <f t="shared" si="134"/>
        <v>1.84</v>
      </c>
      <c r="J43" s="57" t="str">
        <f t="shared" ref="J43" si="135">IF(NOT(SUM(J45)=0),SUM(J45),"нд")</f>
        <v>нд</v>
      </c>
      <c r="K43" s="57" t="str">
        <f t="shared" ref="K43" si="136">IF(NOT(SUM(K45)=0),SUM(K45),"нд")</f>
        <v>нд</v>
      </c>
      <c r="L43" s="57" t="str">
        <f t="shared" ref="L43:M43" si="137">IF(NOT(SUM(L45)=0),SUM(L45),"нд")</f>
        <v>нд</v>
      </c>
      <c r="M43" s="109">
        <f t="shared" si="137"/>
        <v>1.33</v>
      </c>
      <c r="N43" s="57" t="str">
        <f t="shared" ref="N43" si="138">IF(NOT(SUM(N45)=0),SUM(N45),"нд")</f>
        <v>нд</v>
      </c>
      <c r="O43" s="109">
        <f t="shared" ref="O43:T43" si="139">IF(NOT(SUM(O45)=0),SUM(O45),"нд")</f>
        <v>0.51</v>
      </c>
      <c r="P43" s="57">
        <f t="shared" ref="P43" si="140">IF(NOT(SUM(P45)=0),SUM(P45),"нд")</f>
        <v>2.9420000000000002</v>
      </c>
      <c r="Q43" s="122" t="str">
        <f t="shared" si="139"/>
        <v>нд</v>
      </c>
      <c r="R43" s="57" t="str">
        <f t="shared" si="139"/>
        <v>нд</v>
      </c>
      <c r="S43" s="57">
        <f t="shared" si="139"/>
        <v>1.1020000000000001</v>
      </c>
      <c r="T43" s="57">
        <f t="shared" si="139"/>
        <v>-1.1020000000000001</v>
      </c>
      <c r="U43" s="159">
        <f t="shared" si="12"/>
        <v>-37.46</v>
      </c>
      <c r="V43" s="57"/>
    </row>
    <row r="44" spans="1:22" ht="30" customHeight="1" x14ac:dyDescent="0.25">
      <c r="A44" s="162" t="s">
        <v>184</v>
      </c>
      <c r="B44" s="163" t="s">
        <v>67</v>
      </c>
      <c r="C44" s="164" t="s">
        <v>25</v>
      </c>
      <c r="D44" s="165">
        <f t="shared" ref="D44:G44" si="141">IF(NOT(SUM(D45)=0),SUM(D45),"нд")</f>
        <v>0.308</v>
      </c>
      <c r="E44" s="166">
        <f t="shared" si="141"/>
        <v>2.9420000000000002</v>
      </c>
      <c r="F44" s="165">
        <f t="shared" si="141"/>
        <v>0.308</v>
      </c>
      <c r="G44" s="165">
        <f t="shared" si="141"/>
        <v>2.9420000000000002</v>
      </c>
      <c r="H44" s="165">
        <f t="shared" ref="H44:T44" si="142">IF(NOT(SUM(H45)=0),SUM(H45),"нд")</f>
        <v>2.9420000000000002</v>
      </c>
      <c r="I44" s="167">
        <f t="shared" si="142"/>
        <v>1.84</v>
      </c>
      <c r="J44" s="165" t="str">
        <f t="shared" si="142"/>
        <v>нд</v>
      </c>
      <c r="K44" s="165" t="str">
        <f t="shared" si="142"/>
        <v>нд</v>
      </c>
      <c r="L44" s="165" t="str">
        <f t="shared" si="142"/>
        <v>нд</v>
      </c>
      <c r="M44" s="167">
        <f t="shared" si="142"/>
        <v>1.33</v>
      </c>
      <c r="N44" s="165" t="str">
        <f t="shared" si="142"/>
        <v>нд</v>
      </c>
      <c r="O44" s="167">
        <f t="shared" si="142"/>
        <v>0.51</v>
      </c>
      <c r="P44" s="165">
        <f t="shared" si="142"/>
        <v>2.9420000000000002</v>
      </c>
      <c r="Q44" s="168" t="str">
        <f t="shared" si="142"/>
        <v>нд</v>
      </c>
      <c r="R44" s="165" t="str">
        <f t="shared" si="142"/>
        <v>нд</v>
      </c>
      <c r="S44" s="165">
        <f t="shared" si="142"/>
        <v>1.1020000000000001</v>
      </c>
      <c r="T44" s="165">
        <f t="shared" si="142"/>
        <v>-1.1020000000000001</v>
      </c>
      <c r="U44" s="169">
        <f t="shared" ref="U44" si="143">IF(AND(NOT(SUM(H44)=0),NOT(SUM(H44)=0)),ROUND(SUM(T44)/SUM(H44)*100,2),"нд")</f>
        <v>-37.46</v>
      </c>
      <c r="V44" s="164"/>
    </row>
    <row r="45" spans="1:22" ht="47.25" customHeight="1" x14ac:dyDescent="0.25">
      <c r="A45" s="12" t="s">
        <v>464</v>
      </c>
      <c r="B45" s="140" t="s">
        <v>465</v>
      </c>
      <c r="C45" s="141" t="s">
        <v>466</v>
      </c>
      <c r="D45" s="59">
        <f>ROUND(0.37/1.2,3)</f>
        <v>0.308</v>
      </c>
      <c r="E45" s="59">
        <v>2.9420000000000002</v>
      </c>
      <c r="F45" s="59">
        <f>ROUND(0.37/1.2,3)</f>
        <v>0.308</v>
      </c>
      <c r="G45" s="59">
        <v>2.9420000000000002</v>
      </c>
      <c r="H45" s="30">
        <f>IF(NOT(SUM(J45,L45,N45,P45)=0),SUM(J45,L45,N45,P45),"нд")</f>
        <v>2.9420000000000002</v>
      </c>
      <c r="I45" s="30">
        <f>IF(NOT(SUM(K45,M45,O45,Q45)=0),SUM(K45,M45,O45,Q45),"нд")</f>
        <v>1.84</v>
      </c>
      <c r="J45" s="46" t="s">
        <v>26</v>
      </c>
      <c r="K45" s="46" t="s">
        <v>26</v>
      </c>
      <c r="L45" s="46" t="s">
        <v>26</v>
      </c>
      <c r="M45" s="59">
        <v>1.33</v>
      </c>
      <c r="N45" s="150" t="s">
        <v>26</v>
      </c>
      <c r="O45" s="59">
        <v>0.51</v>
      </c>
      <c r="P45" s="59">
        <v>2.9420000000000002</v>
      </c>
      <c r="Q45" s="123" t="s">
        <v>26</v>
      </c>
      <c r="R45" s="129" t="s">
        <v>26</v>
      </c>
      <c r="S45" s="129">
        <f>IF(NOT(OR(G45="нд",I45="нд")),G45-I45,G45)</f>
        <v>1.1020000000000001</v>
      </c>
      <c r="T45" s="130">
        <f>IF(SUM(I45)-SUM(H45)=0,"нд",SUM(I45)-SUM(H45))</f>
        <v>-1.1020000000000001</v>
      </c>
      <c r="U45" s="160">
        <f t="shared" si="12"/>
        <v>-37.46</v>
      </c>
      <c r="V45" s="151" t="s">
        <v>470</v>
      </c>
    </row>
    <row r="46" spans="1:22" ht="31.5" x14ac:dyDescent="0.25">
      <c r="A46" s="52" t="s">
        <v>186</v>
      </c>
      <c r="B46" s="53" t="s">
        <v>187</v>
      </c>
      <c r="C46" s="54" t="s">
        <v>25</v>
      </c>
      <c r="D46" s="94" t="str">
        <f t="shared" ref="D46:I46" si="144">IF(NOT(SUM(D47,D49)=0),SUM(D47,D49),"нд")</f>
        <v>нд</v>
      </c>
      <c r="E46" s="16" t="str">
        <f t="shared" si="144"/>
        <v>нд</v>
      </c>
      <c r="F46" s="94" t="str">
        <f t="shared" si="144"/>
        <v>нд</v>
      </c>
      <c r="G46" s="94" t="str">
        <f t="shared" si="144"/>
        <v>нд</v>
      </c>
      <c r="H46" s="94" t="str">
        <f t="shared" si="144"/>
        <v>нд</v>
      </c>
      <c r="I46" s="94" t="str">
        <f t="shared" si="144"/>
        <v>нд</v>
      </c>
      <c r="J46" s="94" t="str">
        <f t="shared" ref="J46:K46" si="145">IF(NOT(SUM(J47,J49)=0),SUM(J47,J49),"нд")</f>
        <v>нд</v>
      </c>
      <c r="K46" s="94" t="str">
        <f t="shared" si="145"/>
        <v>нд</v>
      </c>
      <c r="L46" s="94" t="str">
        <f t="shared" ref="L46:M46" si="146">IF(NOT(SUM(L47,L49)=0),SUM(L47,L49),"нд")</f>
        <v>нд</v>
      </c>
      <c r="M46" s="94" t="str">
        <f t="shared" si="146"/>
        <v>нд</v>
      </c>
      <c r="N46" s="94" t="str">
        <f t="shared" ref="N46:O46" si="147">IF(NOT(SUM(N47,N49)=0),SUM(N47,N49),"нд")</f>
        <v>нд</v>
      </c>
      <c r="O46" s="94" t="str">
        <f t="shared" si="147"/>
        <v>нд</v>
      </c>
      <c r="P46" s="94" t="str">
        <f t="shared" ref="P46:S46" si="148">IF(NOT(SUM(P47,P49)=0),SUM(P47,P49),"нд")</f>
        <v>нд</v>
      </c>
      <c r="Q46" s="121" t="str">
        <f t="shared" si="148"/>
        <v>нд</v>
      </c>
      <c r="R46" s="94" t="str">
        <f t="shared" si="148"/>
        <v>нд</v>
      </c>
      <c r="S46" s="94" t="str">
        <f t="shared" si="148"/>
        <v>нд</v>
      </c>
      <c r="T46" s="94" t="str">
        <f t="shared" ref="T46" si="149">IF(NOT(SUM(T47,T49)=0),SUM(T47,T49),"нд")</f>
        <v>нд</v>
      </c>
      <c r="U46" s="158" t="str">
        <f t="shared" si="12"/>
        <v>нд</v>
      </c>
      <c r="V46" s="54"/>
    </row>
    <row r="47" spans="1:22" ht="47.25" x14ac:dyDescent="0.25">
      <c r="A47" s="55" t="s">
        <v>188</v>
      </c>
      <c r="B47" s="56" t="s">
        <v>189</v>
      </c>
      <c r="C47" s="57" t="s">
        <v>25</v>
      </c>
      <c r="D47" s="57" t="str">
        <f t="shared" ref="D47:G47" si="150">IF(NOT(SUM(D48)=0),SUM(D48),"нд")</f>
        <v>нд</v>
      </c>
      <c r="E47" s="13" t="str">
        <f t="shared" si="150"/>
        <v>нд</v>
      </c>
      <c r="F47" s="57" t="str">
        <f t="shared" si="150"/>
        <v>нд</v>
      </c>
      <c r="G47" s="57" t="str">
        <f t="shared" si="150"/>
        <v>нд</v>
      </c>
      <c r="H47" s="57" t="str">
        <f t="shared" ref="H47:I47" si="151">IF(NOT(SUM(H48)=0),SUM(H48),"нд")</f>
        <v>нд</v>
      </c>
      <c r="I47" s="57" t="str">
        <f t="shared" si="151"/>
        <v>нд</v>
      </c>
      <c r="J47" s="57" t="str">
        <f t="shared" ref="J47" si="152">IF(NOT(SUM(J48)=0),SUM(J48),"нд")</f>
        <v>нд</v>
      </c>
      <c r="K47" s="57" t="str">
        <f t="shared" ref="K47" si="153">IF(NOT(SUM(K48)=0),SUM(K48),"нд")</f>
        <v>нд</v>
      </c>
      <c r="L47" s="57" t="str">
        <f t="shared" ref="L47:M47" si="154">IF(NOT(SUM(L48)=0),SUM(L48),"нд")</f>
        <v>нд</v>
      </c>
      <c r="M47" s="57" t="str">
        <f t="shared" si="154"/>
        <v>нд</v>
      </c>
      <c r="N47" s="57" t="str">
        <f t="shared" ref="N47" si="155">IF(NOT(SUM(N48)=0),SUM(N48),"нд")</f>
        <v>нд</v>
      </c>
      <c r="O47" s="57" t="str">
        <f t="shared" ref="O47:T47" si="156">IF(NOT(SUM(O48)=0),SUM(O48),"нд")</f>
        <v>нд</v>
      </c>
      <c r="P47" s="57" t="str">
        <f t="shared" ref="P47" si="157">IF(NOT(SUM(P48)=0),SUM(P48),"нд")</f>
        <v>нд</v>
      </c>
      <c r="Q47" s="122" t="str">
        <f t="shared" si="156"/>
        <v>нд</v>
      </c>
      <c r="R47" s="57" t="str">
        <f t="shared" si="156"/>
        <v>нд</v>
      </c>
      <c r="S47" s="57" t="str">
        <f t="shared" si="156"/>
        <v>нд</v>
      </c>
      <c r="T47" s="57" t="str">
        <f t="shared" si="156"/>
        <v>нд</v>
      </c>
      <c r="U47" s="159" t="str">
        <f t="shared" si="12"/>
        <v>нд</v>
      </c>
      <c r="V47" s="57"/>
    </row>
    <row r="48" spans="1:22" x14ac:dyDescent="0.25">
      <c r="A48" s="46" t="s">
        <v>26</v>
      </c>
      <c r="B48" s="46" t="s">
        <v>26</v>
      </c>
      <c r="C48" s="46" t="s">
        <v>26</v>
      </c>
      <c r="D48" s="46" t="s">
        <v>26</v>
      </c>
      <c r="E48" s="12" t="s">
        <v>26</v>
      </c>
      <c r="F48" s="46" t="s">
        <v>26</v>
      </c>
      <c r="G48" s="46" t="s">
        <v>26</v>
      </c>
      <c r="H48" s="30" t="str">
        <f>IF(NOT(SUM(J48,L48,N48,P48)=0),SUM(J48,L48,N48,P48),"нд")</f>
        <v>нд</v>
      </c>
      <c r="I48" s="30" t="str">
        <f>IF(NOT(SUM(K48,M48,O48,Q48)=0),SUM(K48,M48,O48,Q48),"нд")</f>
        <v>нд</v>
      </c>
      <c r="J48" s="46" t="s">
        <v>26</v>
      </c>
      <c r="K48" s="46" t="s">
        <v>26</v>
      </c>
      <c r="L48" s="46" t="s">
        <v>26</v>
      </c>
      <c r="M48" s="46" t="s">
        <v>26</v>
      </c>
      <c r="N48" s="46" t="s">
        <v>26</v>
      </c>
      <c r="O48" s="46" t="s">
        <v>26</v>
      </c>
      <c r="P48" s="46" t="s">
        <v>26</v>
      </c>
      <c r="Q48" s="123" t="s">
        <v>26</v>
      </c>
      <c r="R48" s="129" t="str">
        <f t="shared" ref="R48" si="158">IF(NOT(OR(F48="нд",I48="нд")),F48-I48,F48)</f>
        <v>нд</v>
      </c>
      <c r="S48" s="129" t="str">
        <f>IF(NOT(OR(G48="нд",I48="нд")),G48-I48,G48)</f>
        <v>нд</v>
      </c>
      <c r="T48" s="130" t="str">
        <f>IF(SUM(I48)-SUM(H48)=0,"нд",SUM(I48)-SUM(H48))</f>
        <v>нд</v>
      </c>
      <c r="U48" s="160" t="str">
        <f t="shared" si="12"/>
        <v>нд</v>
      </c>
      <c r="V48" s="46"/>
    </row>
    <row r="49" spans="1:22" ht="31.5" x14ac:dyDescent="0.25">
      <c r="A49" s="55" t="s">
        <v>190</v>
      </c>
      <c r="B49" s="56" t="s">
        <v>191</v>
      </c>
      <c r="C49" s="57" t="s">
        <v>25</v>
      </c>
      <c r="D49" s="57" t="str">
        <f t="shared" ref="D49" si="159">IF(NOT(SUM(D50)=0),SUM(D50),"нд")</f>
        <v>нд</v>
      </c>
      <c r="E49" s="13" t="str">
        <f t="shared" ref="E49" si="160">IF(NOT(SUM(E50)=0),SUM(E50),"нд")</f>
        <v>нд</v>
      </c>
      <c r="F49" s="57" t="str">
        <f t="shared" ref="F49:G49" si="161">IF(NOT(SUM(F50)=0),SUM(F50),"нд")</f>
        <v>нд</v>
      </c>
      <c r="G49" s="57" t="str">
        <f t="shared" si="161"/>
        <v>нд</v>
      </c>
      <c r="H49" s="57" t="str">
        <f t="shared" ref="H49:I49" si="162">IF(NOT(SUM(H50)=0),SUM(H50),"нд")</f>
        <v>нд</v>
      </c>
      <c r="I49" s="57" t="str">
        <f t="shared" si="162"/>
        <v>нд</v>
      </c>
      <c r="J49" s="57" t="str">
        <f t="shared" ref="J49:K49" si="163">IF(NOT(SUM(J50)=0),SUM(J50),"нд")</f>
        <v>нд</v>
      </c>
      <c r="K49" s="57" t="str">
        <f t="shared" si="163"/>
        <v>нд</v>
      </c>
      <c r="L49" s="57" t="str">
        <f t="shared" ref="L49:T49" si="164">IF(NOT(SUM(L50)=0),SUM(L50),"нд")</f>
        <v>нд</v>
      </c>
      <c r="M49" s="57" t="str">
        <f t="shared" si="164"/>
        <v>нд</v>
      </c>
      <c r="N49" s="57" t="str">
        <f t="shared" ref="N49" si="165">IF(NOT(SUM(N50)=0),SUM(N50),"нд")</f>
        <v>нд</v>
      </c>
      <c r="O49" s="57" t="str">
        <f t="shared" si="164"/>
        <v>нд</v>
      </c>
      <c r="P49" s="57" t="str">
        <f t="shared" ref="P49" si="166">IF(NOT(SUM(P50)=0),SUM(P50),"нд")</f>
        <v>нд</v>
      </c>
      <c r="Q49" s="122" t="str">
        <f t="shared" si="164"/>
        <v>нд</v>
      </c>
      <c r="R49" s="57" t="str">
        <f t="shared" si="164"/>
        <v>нд</v>
      </c>
      <c r="S49" s="57" t="str">
        <f t="shared" si="164"/>
        <v>нд</v>
      </c>
      <c r="T49" s="57" t="str">
        <f t="shared" si="164"/>
        <v>нд</v>
      </c>
      <c r="U49" s="159" t="str">
        <f t="shared" si="12"/>
        <v>нд</v>
      </c>
      <c r="V49" s="57"/>
    </row>
    <row r="50" spans="1:22" x14ac:dyDescent="0.25">
      <c r="A50" s="46" t="s">
        <v>26</v>
      </c>
      <c r="B50" s="46" t="s">
        <v>26</v>
      </c>
      <c r="C50" s="46" t="s">
        <v>26</v>
      </c>
      <c r="D50" s="46" t="s">
        <v>26</v>
      </c>
      <c r="E50" s="12" t="s">
        <v>26</v>
      </c>
      <c r="F50" s="46" t="s">
        <v>26</v>
      </c>
      <c r="G50" s="46" t="s">
        <v>26</v>
      </c>
      <c r="H50" s="30" t="str">
        <f>IF(NOT(SUM(J50,L50,N50,P50)=0),SUM(J50,L50,N50,P50),"нд")</f>
        <v>нд</v>
      </c>
      <c r="I50" s="30" t="str">
        <f>IF(NOT(SUM(K50,M50,O50,Q50)=0),SUM(K50,M50,O50,Q50),"нд")</f>
        <v>нд</v>
      </c>
      <c r="J50" s="46" t="s">
        <v>26</v>
      </c>
      <c r="K50" s="46" t="s">
        <v>26</v>
      </c>
      <c r="L50" s="46" t="s">
        <v>26</v>
      </c>
      <c r="M50" s="46" t="s">
        <v>26</v>
      </c>
      <c r="N50" s="46" t="s">
        <v>26</v>
      </c>
      <c r="O50" s="46" t="s">
        <v>26</v>
      </c>
      <c r="P50" s="46" t="s">
        <v>26</v>
      </c>
      <c r="Q50" s="123" t="s">
        <v>26</v>
      </c>
      <c r="R50" s="129" t="str">
        <f t="shared" ref="R50" si="167">IF(NOT(OR(F50="нд",I50="нд")),F50-I50,F50)</f>
        <v>нд</v>
      </c>
      <c r="S50" s="129" t="str">
        <f>IF(NOT(OR(G50="нд",I50="нд")),G50-I50,G50)</f>
        <v>нд</v>
      </c>
      <c r="T50" s="130" t="str">
        <f>IF(SUM(I50)-SUM(H50)=0,"нд",SUM(I50)-SUM(H50))</f>
        <v>нд</v>
      </c>
      <c r="U50" s="160" t="str">
        <f t="shared" si="12"/>
        <v>нд</v>
      </c>
      <c r="V50" s="46"/>
    </row>
    <row r="51" spans="1:22" ht="47.25" x14ac:dyDescent="0.25">
      <c r="A51" s="52" t="s">
        <v>192</v>
      </c>
      <c r="B51" s="53" t="s">
        <v>193</v>
      </c>
      <c r="C51" s="54" t="s">
        <v>25</v>
      </c>
      <c r="D51" s="94" t="str">
        <f t="shared" ref="D51:I51" si="168">IF(NOT(SUM(D52,D59)=0),SUM(D52,D59),"нд")</f>
        <v>нд</v>
      </c>
      <c r="E51" s="16" t="str">
        <f t="shared" si="168"/>
        <v>нд</v>
      </c>
      <c r="F51" s="94" t="str">
        <f t="shared" si="168"/>
        <v>нд</v>
      </c>
      <c r="G51" s="94" t="str">
        <f t="shared" si="168"/>
        <v>нд</v>
      </c>
      <c r="H51" s="94" t="str">
        <f t="shared" si="168"/>
        <v>нд</v>
      </c>
      <c r="I51" s="94" t="str">
        <f t="shared" si="168"/>
        <v>нд</v>
      </c>
      <c r="J51" s="94" t="str">
        <f t="shared" ref="J51:K51" si="169">IF(NOT(SUM(J52,J59)=0),SUM(J52,J59),"нд")</f>
        <v>нд</v>
      </c>
      <c r="K51" s="94" t="str">
        <f t="shared" si="169"/>
        <v>нд</v>
      </c>
      <c r="L51" s="94" t="str">
        <f t="shared" ref="L51:M51" si="170">IF(NOT(SUM(L52,L59)=0),SUM(L52,L59),"нд")</f>
        <v>нд</v>
      </c>
      <c r="M51" s="94" t="str">
        <f t="shared" si="170"/>
        <v>нд</v>
      </c>
      <c r="N51" s="94" t="str">
        <f t="shared" ref="N51:O51" si="171">IF(NOT(SUM(N52,N59)=0),SUM(N52,N59),"нд")</f>
        <v>нд</v>
      </c>
      <c r="O51" s="94" t="str">
        <f t="shared" si="171"/>
        <v>нд</v>
      </c>
      <c r="P51" s="94" t="str">
        <f t="shared" ref="P51:S51" si="172">IF(NOT(SUM(P52,P59)=0),SUM(P52,P59),"нд")</f>
        <v>нд</v>
      </c>
      <c r="Q51" s="121" t="str">
        <f t="shared" si="172"/>
        <v>нд</v>
      </c>
      <c r="R51" s="94" t="str">
        <f t="shared" si="172"/>
        <v>нд</v>
      </c>
      <c r="S51" s="94" t="str">
        <f t="shared" si="172"/>
        <v>нд</v>
      </c>
      <c r="T51" s="94" t="str">
        <f t="shared" ref="T51" si="173">IF(NOT(SUM(T52,T59)=0),SUM(T52,T59),"нд")</f>
        <v>нд</v>
      </c>
      <c r="U51" s="158" t="str">
        <f t="shared" si="12"/>
        <v>нд</v>
      </c>
      <c r="V51" s="54"/>
    </row>
    <row r="52" spans="1:22" ht="31.5" x14ac:dyDescent="0.25">
      <c r="A52" s="55" t="s">
        <v>194</v>
      </c>
      <c r="B52" s="56" t="s">
        <v>195</v>
      </c>
      <c r="C52" s="57" t="s">
        <v>25</v>
      </c>
      <c r="D52" s="57" t="str">
        <f t="shared" ref="D52:I52" si="174">IF(NOT(SUM(D53,D55,D57)=0),SUM(D53,D55,D57),"нд")</f>
        <v>нд</v>
      </c>
      <c r="E52" s="13" t="str">
        <f t="shared" si="174"/>
        <v>нд</v>
      </c>
      <c r="F52" s="57" t="str">
        <f t="shared" si="174"/>
        <v>нд</v>
      </c>
      <c r="G52" s="57" t="str">
        <f t="shared" si="174"/>
        <v>нд</v>
      </c>
      <c r="H52" s="57" t="str">
        <f t="shared" si="174"/>
        <v>нд</v>
      </c>
      <c r="I52" s="57" t="str">
        <f t="shared" si="174"/>
        <v>нд</v>
      </c>
      <c r="J52" s="57" t="str">
        <f t="shared" ref="J52:K52" si="175">IF(NOT(SUM(J53,J55,J57)=0),SUM(J53,J55,J57),"нд")</f>
        <v>нд</v>
      </c>
      <c r="K52" s="57" t="str">
        <f t="shared" si="175"/>
        <v>нд</v>
      </c>
      <c r="L52" s="57" t="str">
        <f t="shared" ref="L52:M52" si="176">IF(NOT(SUM(L53,L55,L57)=0),SUM(L53,L55,L57),"нд")</f>
        <v>нд</v>
      </c>
      <c r="M52" s="57" t="str">
        <f t="shared" si="176"/>
        <v>нд</v>
      </c>
      <c r="N52" s="57" t="str">
        <f t="shared" ref="N52:O52" si="177">IF(NOT(SUM(N53,N55,N57)=0),SUM(N53,N55,N57),"нд")</f>
        <v>нд</v>
      </c>
      <c r="O52" s="57" t="str">
        <f t="shared" si="177"/>
        <v>нд</v>
      </c>
      <c r="P52" s="57" t="str">
        <f t="shared" ref="P52:S52" si="178">IF(NOT(SUM(P53,P55,P57)=0),SUM(P53,P55,P57),"нд")</f>
        <v>нд</v>
      </c>
      <c r="Q52" s="122" t="str">
        <f t="shared" si="178"/>
        <v>нд</v>
      </c>
      <c r="R52" s="57" t="str">
        <f t="shared" si="178"/>
        <v>нд</v>
      </c>
      <c r="S52" s="57" t="str">
        <f t="shared" si="178"/>
        <v>нд</v>
      </c>
      <c r="T52" s="57" t="str">
        <f t="shared" ref="T52" si="179">IF(NOT(SUM(T53,T55,T57)=0),SUM(T53,T55,T57),"нд")</f>
        <v>нд</v>
      </c>
      <c r="U52" s="159" t="str">
        <f t="shared" si="12"/>
        <v>нд</v>
      </c>
      <c r="V52" s="57"/>
    </row>
    <row r="53" spans="1:22" ht="78.75" x14ac:dyDescent="0.25">
      <c r="A53" s="60" t="s">
        <v>196</v>
      </c>
      <c r="B53" s="61" t="s">
        <v>197</v>
      </c>
      <c r="C53" s="62" t="s">
        <v>25</v>
      </c>
      <c r="D53" s="62" t="str">
        <f t="shared" ref="D53" si="180">IF(NOT(SUM(D54)=0),SUM(D54),"нд")</f>
        <v>нд</v>
      </c>
      <c r="E53" s="14" t="str">
        <f t="shared" ref="E53" si="181">IF(NOT(SUM(E54)=0),SUM(E54),"нд")</f>
        <v>нд</v>
      </c>
      <c r="F53" s="62" t="str">
        <f t="shared" ref="F53:G53" si="182">IF(NOT(SUM(F54)=0),SUM(F54),"нд")</f>
        <v>нд</v>
      </c>
      <c r="G53" s="62" t="str">
        <f t="shared" si="182"/>
        <v>нд</v>
      </c>
      <c r="H53" s="62" t="str">
        <f t="shared" ref="H53:I53" si="183">IF(NOT(SUM(H54)=0),SUM(H54),"нд")</f>
        <v>нд</v>
      </c>
      <c r="I53" s="62" t="str">
        <f t="shared" si="183"/>
        <v>нд</v>
      </c>
      <c r="J53" s="62" t="str">
        <f t="shared" ref="J53" si="184">IF(NOT(SUM(J54)=0),SUM(J54),"нд")</f>
        <v>нд</v>
      </c>
      <c r="K53" s="62" t="str">
        <f t="shared" ref="K53" si="185">IF(NOT(SUM(K54)=0),SUM(K54),"нд")</f>
        <v>нд</v>
      </c>
      <c r="L53" s="62" t="str">
        <f t="shared" ref="L53:M53" si="186">IF(NOT(SUM(L54)=0),SUM(L54),"нд")</f>
        <v>нд</v>
      </c>
      <c r="M53" s="62" t="str">
        <f t="shared" si="186"/>
        <v>нд</v>
      </c>
      <c r="N53" s="62" t="str">
        <f t="shared" ref="N53" si="187">IF(NOT(SUM(N54)=0),SUM(N54),"нд")</f>
        <v>нд</v>
      </c>
      <c r="O53" s="62" t="str">
        <f t="shared" ref="O53:T53" si="188">IF(NOT(SUM(O54)=0),SUM(O54),"нд")</f>
        <v>нд</v>
      </c>
      <c r="P53" s="62" t="str">
        <f t="shared" ref="P53" si="189">IF(NOT(SUM(P54)=0),SUM(P54),"нд")</f>
        <v>нд</v>
      </c>
      <c r="Q53" s="124" t="str">
        <f t="shared" si="188"/>
        <v>нд</v>
      </c>
      <c r="R53" s="62" t="str">
        <f t="shared" si="188"/>
        <v>нд</v>
      </c>
      <c r="S53" s="62" t="str">
        <f t="shared" si="188"/>
        <v>нд</v>
      </c>
      <c r="T53" s="62" t="str">
        <f t="shared" si="188"/>
        <v>нд</v>
      </c>
      <c r="U53" s="161" t="str">
        <f t="shared" si="12"/>
        <v>нд</v>
      </c>
      <c r="V53" s="62"/>
    </row>
    <row r="54" spans="1:22" x14ac:dyDescent="0.25">
      <c r="A54" s="46" t="s">
        <v>26</v>
      </c>
      <c r="B54" s="46" t="s">
        <v>26</v>
      </c>
      <c r="C54" s="46" t="s">
        <v>26</v>
      </c>
      <c r="D54" s="46" t="s">
        <v>26</v>
      </c>
      <c r="E54" s="12" t="s">
        <v>26</v>
      </c>
      <c r="F54" s="46" t="s">
        <v>26</v>
      </c>
      <c r="G54" s="46" t="s">
        <v>26</v>
      </c>
      <c r="H54" s="30" t="str">
        <f>IF(NOT(SUM(J54,L54,N54,P54)=0),SUM(J54,L54,N54,P54),"нд")</f>
        <v>нд</v>
      </c>
      <c r="I54" s="30" t="str">
        <f>IF(NOT(SUM(K54,M54,O54,Q54)=0),SUM(K54,M54,O54,Q54),"нд")</f>
        <v>нд</v>
      </c>
      <c r="J54" s="46" t="s">
        <v>26</v>
      </c>
      <c r="K54" s="46" t="s">
        <v>26</v>
      </c>
      <c r="L54" s="46" t="s">
        <v>26</v>
      </c>
      <c r="M54" s="46" t="s">
        <v>26</v>
      </c>
      <c r="N54" s="46" t="s">
        <v>26</v>
      </c>
      <c r="O54" s="46" t="s">
        <v>26</v>
      </c>
      <c r="P54" s="46" t="s">
        <v>26</v>
      </c>
      <c r="Q54" s="123" t="s">
        <v>26</v>
      </c>
      <c r="R54" s="129" t="str">
        <f t="shared" ref="R54" si="190">IF(NOT(OR(F54="нд",I54="нд")),F54-I54,F54)</f>
        <v>нд</v>
      </c>
      <c r="S54" s="129" t="str">
        <f>IF(NOT(OR(G54="нд",I54="нд")),G54-I54,G54)</f>
        <v>нд</v>
      </c>
      <c r="T54" s="130" t="str">
        <f>IF(SUM(I54)-SUM(H54)=0,"нд",SUM(I54)-SUM(H54))</f>
        <v>нд</v>
      </c>
      <c r="U54" s="160" t="str">
        <f t="shared" si="12"/>
        <v>нд</v>
      </c>
      <c r="V54" s="46"/>
    </row>
    <row r="55" spans="1:22" ht="63" x14ac:dyDescent="0.25">
      <c r="A55" s="60" t="s">
        <v>198</v>
      </c>
      <c r="B55" s="61" t="s">
        <v>199</v>
      </c>
      <c r="C55" s="62" t="s">
        <v>25</v>
      </c>
      <c r="D55" s="62" t="str">
        <f t="shared" ref="D55" si="191">IF(NOT(SUM(D56)=0),SUM(D56),"нд")</f>
        <v>нд</v>
      </c>
      <c r="E55" s="14" t="str">
        <f t="shared" ref="E55" si="192">IF(NOT(SUM(E56)=0),SUM(E56),"нд")</f>
        <v>нд</v>
      </c>
      <c r="F55" s="62" t="str">
        <f t="shared" ref="F55:G55" si="193">IF(NOT(SUM(F56)=0),SUM(F56),"нд")</f>
        <v>нд</v>
      </c>
      <c r="G55" s="62" t="str">
        <f t="shared" si="193"/>
        <v>нд</v>
      </c>
      <c r="H55" s="62" t="str">
        <f t="shared" ref="H55:I55" si="194">IF(NOT(SUM(H56)=0),SUM(H56),"нд")</f>
        <v>нд</v>
      </c>
      <c r="I55" s="62" t="str">
        <f t="shared" si="194"/>
        <v>нд</v>
      </c>
      <c r="J55" s="62" t="str">
        <f t="shared" ref="J55:K55" si="195">IF(NOT(SUM(J56)=0),SUM(J56),"нд")</f>
        <v>нд</v>
      </c>
      <c r="K55" s="62" t="str">
        <f t="shared" si="195"/>
        <v>нд</v>
      </c>
      <c r="L55" s="62" t="str">
        <f t="shared" ref="L55:T55" si="196">IF(NOT(SUM(L56)=0),SUM(L56),"нд")</f>
        <v>нд</v>
      </c>
      <c r="M55" s="62" t="str">
        <f t="shared" si="196"/>
        <v>нд</v>
      </c>
      <c r="N55" s="62" t="str">
        <f t="shared" ref="N55" si="197">IF(NOT(SUM(N56)=0),SUM(N56),"нд")</f>
        <v>нд</v>
      </c>
      <c r="O55" s="62" t="str">
        <f t="shared" si="196"/>
        <v>нд</v>
      </c>
      <c r="P55" s="62" t="str">
        <f t="shared" ref="P55" si="198">IF(NOT(SUM(P56)=0),SUM(P56),"нд")</f>
        <v>нд</v>
      </c>
      <c r="Q55" s="124" t="str">
        <f t="shared" si="196"/>
        <v>нд</v>
      </c>
      <c r="R55" s="62" t="str">
        <f t="shared" si="196"/>
        <v>нд</v>
      </c>
      <c r="S55" s="62" t="str">
        <f t="shared" si="196"/>
        <v>нд</v>
      </c>
      <c r="T55" s="62" t="str">
        <f t="shared" si="196"/>
        <v>нд</v>
      </c>
      <c r="U55" s="161" t="str">
        <f t="shared" si="12"/>
        <v>нд</v>
      </c>
      <c r="V55" s="62"/>
    </row>
    <row r="56" spans="1:22" x14ac:dyDescent="0.25">
      <c r="A56" s="46" t="s">
        <v>26</v>
      </c>
      <c r="B56" s="46" t="s">
        <v>26</v>
      </c>
      <c r="C56" s="46" t="s">
        <v>26</v>
      </c>
      <c r="D56" s="46" t="s">
        <v>26</v>
      </c>
      <c r="E56" s="12" t="s">
        <v>26</v>
      </c>
      <c r="F56" s="46" t="s">
        <v>26</v>
      </c>
      <c r="G56" s="46" t="s">
        <v>26</v>
      </c>
      <c r="H56" s="30" t="str">
        <f>IF(NOT(SUM(J56,L56,N56,P56)=0),SUM(J56,L56,N56,P56),"нд")</f>
        <v>нд</v>
      </c>
      <c r="I56" s="30" t="str">
        <f>IF(NOT(SUM(K56,M56,O56,Q56)=0),SUM(K56,M56,O56,Q56),"нд")</f>
        <v>нд</v>
      </c>
      <c r="J56" s="46" t="s">
        <v>26</v>
      </c>
      <c r="K56" s="46" t="s">
        <v>26</v>
      </c>
      <c r="L56" s="46" t="s">
        <v>26</v>
      </c>
      <c r="M56" s="46" t="s">
        <v>26</v>
      </c>
      <c r="N56" s="46" t="s">
        <v>26</v>
      </c>
      <c r="O56" s="46" t="s">
        <v>26</v>
      </c>
      <c r="P56" s="46" t="s">
        <v>26</v>
      </c>
      <c r="Q56" s="123" t="s">
        <v>26</v>
      </c>
      <c r="R56" s="129" t="str">
        <f t="shared" ref="R56" si="199">IF(NOT(OR(F56="нд",I56="нд")),F56-I56,F56)</f>
        <v>нд</v>
      </c>
      <c r="S56" s="129" t="str">
        <f>IF(NOT(OR(G56="нд",I56="нд")),G56-I56,G56)</f>
        <v>нд</v>
      </c>
      <c r="T56" s="130" t="str">
        <f>IF(SUM(I56)-SUM(H56)=0,"нд",SUM(I56)-SUM(H56))</f>
        <v>нд</v>
      </c>
      <c r="U56" s="160" t="str">
        <f t="shared" si="12"/>
        <v>нд</v>
      </c>
      <c r="V56" s="46"/>
    </row>
    <row r="57" spans="1:22" ht="63" customHeight="1" x14ac:dyDescent="0.25">
      <c r="A57" s="60" t="s">
        <v>200</v>
      </c>
      <c r="B57" s="61" t="s">
        <v>201</v>
      </c>
      <c r="C57" s="62" t="s">
        <v>25</v>
      </c>
      <c r="D57" s="62" t="str">
        <f t="shared" ref="D57" si="200">IF(NOT(SUM(D58)=0),SUM(D58),"нд")</f>
        <v>нд</v>
      </c>
      <c r="E57" s="14" t="str">
        <f t="shared" ref="E57" si="201">IF(NOT(SUM(E58)=0),SUM(E58),"нд")</f>
        <v>нд</v>
      </c>
      <c r="F57" s="62" t="str">
        <f t="shared" ref="F57:G57" si="202">IF(NOT(SUM(F58)=0),SUM(F58),"нд")</f>
        <v>нд</v>
      </c>
      <c r="G57" s="62" t="str">
        <f t="shared" si="202"/>
        <v>нд</v>
      </c>
      <c r="H57" s="62" t="str">
        <f t="shared" ref="H57:I57" si="203">IF(NOT(SUM(H58)=0),SUM(H58),"нд")</f>
        <v>нд</v>
      </c>
      <c r="I57" s="62" t="str">
        <f t="shared" si="203"/>
        <v>нд</v>
      </c>
      <c r="J57" s="62" t="str">
        <f t="shared" ref="J57:K57" si="204">IF(NOT(SUM(J58)=0),SUM(J58),"нд")</f>
        <v>нд</v>
      </c>
      <c r="K57" s="62" t="str">
        <f t="shared" si="204"/>
        <v>нд</v>
      </c>
      <c r="L57" s="62" t="str">
        <f t="shared" ref="L57:T57" si="205">IF(NOT(SUM(L58)=0),SUM(L58),"нд")</f>
        <v>нд</v>
      </c>
      <c r="M57" s="62" t="str">
        <f t="shared" si="205"/>
        <v>нд</v>
      </c>
      <c r="N57" s="62" t="str">
        <f t="shared" ref="N57" si="206">IF(NOT(SUM(N58)=0),SUM(N58),"нд")</f>
        <v>нд</v>
      </c>
      <c r="O57" s="62" t="str">
        <f t="shared" si="205"/>
        <v>нд</v>
      </c>
      <c r="P57" s="62" t="str">
        <f t="shared" ref="P57" si="207">IF(NOT(SUM(P58)=0),SUM(P58),"нд")</f>
        <v>нд</v>
      </c>
      <c r="Q57" s="124" t="str">
        <f t="shared" si="205"/>
        <v>нд</v>
      </c>
      <c r="R57" s="62" t="str">
        <f t="shared" si="205"/>
        <v>нд</v>
      </c>
      <c r="S57" s="62" t="str">
        <f t="shared" si="205"/>
        <v>нд</v>
      </c>
      <c r="T57" s="62" t="str">
        <f t="shared" si="205"/>
        <v>нд</v>
      </c>
      <c r="U57" s="161" t="str">
        <f t="shared" si="12"/>
        <v>нд</v>
      </c>
      <c r="V57" s="62"/>
    </row>
    <row r="58" spans="1:22" x14ac:dyDescent="0.25">
      <c r="A58" s="46" t="s">
        <v>26</v>
      </c>
      <c r="B58" s="46" t="s">
        <v>26</v>
      </c>
      <c r="C58" s="46" t="s">
        <v>26</v>
      </c>
      <c r="D58" s="46" t="s">
        <v>26</v>
      </c>
      <c r="E58" s="12" t="s">
        <v>26</v>
      </c>
      <c r="F58" s="46" t="s">
        <v>26</v>
      </c>
      <c r="G58" s="46" t="s">
        <v>26</v>
      </c>
      <c r="H58" s="30" t="str">
        <f>IF(NOT(SUM(J58,L58,N58,P58)=0),SUM(J58,L58,N58,P58),"нд")</f>
        <v>нд</v>
      </c>
      <c r="I58" s="30" t="str">
        <f>IF(NOT(SUM(K58,M58,O58,Q58)=0),SUM(K58,M58,O58,Q58),"нд")</f>
        <v>нд</v>
      </c>
      <c r="J58" s="46" t="s">
        <v>26</v>
      </c>
      <c r="K58" s="46" t="s">
        <v>26</v>
      </c>
      <c r="L58" s="46" t="s">
        <v>26</v>
      </c>
      <c r="M58" s="46" t="s">
        <v>26</v>
      </c>
      <c r="N58" s="46" t="s">
        <v>26</v>
      </c>
      <c r="O58" s="46" t="s">
        <v>26</v>
      </c>
      <c r="P58" s="46" t="s">
        <v>26</v>
      </c>
      <c r="Q58" s="123" t="s">
        <v>26</v>
      </c>
      <c r="R58" s="129" t="str">
        <f t="shared" ref="R58" si="208">IF(NOT(OR(F58="нд",I58="нд")),F58-I58,F58)</f>
        <v>нд</v>
      </c>
      <c r="S58" s="129" t="str">
        <f>IF(NOT(OR(G58="нд",I58="нд")),G58-I58,G58)</f>
        <v>нд</v>
      </c>
      <c r="T58" s="130" t="str">
        <f>IF(SUM(I58)-SUM(H58)=0,"нд",SUM(I58)-SUM(H58))</f>
        <v>нд</v>
      </c>
      <c r="U58" s="160" t="str">
        <f t="shared" si="12"/>
        <v>нд</v>
      </c>
      <c r="V58" s="46"/>
    </row>
    <row r="59" spans="1:22" ht="31.5" x14ac:dyDescent="0.25">
      <c r="A59" s="55" t="s">
        <v>202</v>
      </c>
      <c r="B59" s="56" t="s">
        <v>195</v>
      </c>
      <c r="C59" s="57" t="s">
        <v>25</v>
      </c>
      <c r="D59" s="57" t="str">
        <f t="shared" ref="D59:I59" si="209">IF(NOT(SUM(D60,D62,D64)=0),SUM(D60,D62,D64),"нд")</f>
        <v>нд</v>
      </c>
      <c r="E59" s="13" t="str">
        <f t="shared" si="209"/>
        <v>нд</v>
      </c>
      <c r="F59" s="57" t="str">
        <f t="shared" si="209"/>
        <v>нд</v>
      </c>
      <c r="G59" s="57" t="str">
        <f t="shared" si="209"/>
        <v>нд</v>
      </c>
      <c r="H59" s="57" t="str">
        <f t="shared" si="209"/>
        <v>нд</v>
      </c>
      <c r="I59" s="57" t="str">
        <f t="shared" si="209"/>
        <v>нд</v>
      </c>
      <c r="J59" s="57" t="str">
        <f t="shared" ref="J59:K59" si="210">IF(NOT(SUM(J60,J62,J64)=0),SUM(J60,J62,J64),"нд")</f>
        <v>нд</v>
      </c>
      <c r="K59" s="57" t="str">
        <f t="shared" si="210"/>
        <v>нд</v>
      </c>
      <c r="L59" s="57" t="str">
        <f t="shared" ref="L59:M59" si="211">IF(NOT(SUM(L60,L62,L64)=0),SUM(L60,L62,L64),"нд")</f>
        <v>нд</v>
      </c>
      <c r="M59" s="57" t="str">
        <f t="shared" si="211"/>
        <v>нд</v>
      </c>
      <c r="N59" s="57" t="str">
        <f t="shared" ref="N59:O59" si="212">IF(NOT(SUM(N60,N62,N64)=0),SUM(N60,N62,N64),"нд")</f>
        <v>нд</v>
      </c>
      <c r="O59" s="57" t="str">
        <f t="shared" si="212"/>
        <v>нд</v>
      </c>
      <c r="P59" s="57" t="str">
        <f t="shared" ref="P59:S59" si="213">IF(NOT(SUM(P60,P62,P64)=0),SUM(P60,P62,P64),"нд")</f>
        <v>нд</v>
      </c>
      <c r="Q59" s="122" t="str">
        <f t="shared" si="213"/>
        <v>нд</v>
      </c>
      <c r="R59" s="57" t="str">
        <f t="shared" si="213"/>
        <v>нд</v>
      </c>
      <c r="S59" s="57" t="str">
        <f t="shared" si="213"/>
        <v>нд</v>
      </c>
      <c r="T59" s="57" t="str">
        <f t="shared" ref="T59" si="214">IF(NOT(SUM(T60,T62,T64)=0),SUM(T60,T62,T64),"нд")</f>
        <v>нд</v>
      </c>
      <c r="U59" s="159" t="str">
        <f t="shared" si="12"/>
        <v>нд</v>
      </c>
      <c r="V59" s="57"/>
    </row>
    <row r="60" spans="1:22" ht="78.75" x14ac:dyDescent="0.25">
      <c r="A60" s="60" t="s">
        <v>203</v>
      </c>
      <c r="B60" s="61" t="s">
        <v>197</v>
      </c>
      <c r="C60" s="62" t="s">
        <v>25</v>
      </c>
      <c r="D60" s="62" t="str">
        <f t="shared" ref="D60" si="215">IF(NOT(SUM(D61)=0),SUM(D61),"нд")</f>
        <v>нд</v>
      </c>
      <c r="E60" s="14" t="str">
        <f t="shared" ref="E60" si="216">IF(NOT(SUM(E61)=0),SUM(E61),"нд")</f>
        <v>нд</v>
      </c>
      <c r="F60" s="62" t="str">
        <f t="shared" ref="F60:G60" si="217">IF(NOT(SUM(F61)=0),SUM(F61),"нд")</f>
        <v>нд</v>
      </c>
      <c r="G60" s="62" t="str">
        <f t="shared" si="217"/>
        <v>нд</v>
      </c>
      <c r="H60" s="62" t="str">
        <f t="shared" ref="H60:I60" si="218">IF(NOT(SUM(H61)=0),SUM(H61),"нд")</f>
        <v>нд</v>
      </c>
      <c r="I60" s="62" t="str">
        <f t="shared" si="218"/>
        <v>нд</v>
      </c>
      <c r="J60" s="62" t="str">
        <f t="shared" ref="J60" si="219">IF(NOT(SUM(J61)=0),SUM(J61),"нд")</f>
        <v>нд</v>
      </c>
      <c r="K60" s="62" t="str">
        <f t="shared" ref="K60" si="220">IF(NOT(SUM(K61)=0),SUM(K61),"нд")</f>
        <v>нд</v>
      </c>
      <c r="L60" s="62" t="str">
        <f t="shared" ref="L60:M60" si="221">IF(NOT(SUM(L61)=0),SUM(L61),"нд")</f>
        <v>нд</v>
      </c>
      <c r="M60" s="62" t="str">
        <f t="shared" si="221"/>
        <v>нд</v>
      </c>
      <c r="N60" s="62" t="str">
        <f t="shared" ref="N60" si="222">IF(NOT(SUM(N61)=0),SUM(N61),"нд")</f>
        <v>нд</v>
      </c>
      <c r="O60" s="62" t="str">
        <f t="shared" ref="O60:T60" si="223">IF(NOT(SUM(O61)=0),SUM(O61),"нд")</f>
        <v>нд</v>
      </c>
      <c r="P60" s="62" t="str">
        <f t="shared" ref="P60" si="224">IF(NOT(SUM(P61)=0),SUM(P61),"нд")</f>
        <v>нд</v>
      </c>
      <c r="Q60" s="124" t="str">
        <f t="shared" si="223"/>
        <v>нд</v>
      </c>
      <c r="R60" s="62" t="str">
        <f t="shared" si="223"/>
        <v>нд</v>
      </c>
      <c r="S60" s="62" t="str">
        <f t="shared" si="223"/>
        <v>нд</v>
      </c>
      <c r="T60" s="62" t="str">
        <f t="shared" si="223"/>
        <v>нд</v>
      </c>
      <c r="U60" s="161" t="str">
        <f t="shared" si="12"/>
        <v>нд</v>
      </c>
      <c r="V60" s="62"/>
    </row>
    <row r="61" spans="1:22" x14ac:dyDescent="0.25">
      <c r="A61" s="46" t="s">
        <v>26</v>
      </c>
      <c r="B61" s="46" t="s">
        <v>26</v>
      </c>
      <c r="C61" s="46" t="s">
        <v>26</v>
      </c>
      <c r="D61" s="46" t="s">
        <v>26</v>
      </c>
      <c r="E61" s="12" t="s">
        <v>26</v>
      </c>
      <c r="F61" s="46" t="s">
        <v>26</v>
      </c>
      <c r="G61" s="46" t="s">
        <v>26</v>
      </c>
      <c r="H61" s="30" t="str">
        <f>IF(NOT(SUM(J61,L61,N61,P61)=0),SUM(J61,L61,N61,P61),"нд")</f>
        <v>нд</v>
      </c>
      <c r="I61" s="30" t="str">
        <f>IF(NOT(SUM(K61,M61,O61,Q61)=0),SUM(K61,M61,O61,Q61),"нд")</f>
        <v>нд</v>
      </c>
      <c r="J61" s="46" t="s">
        <v>26</v>
      </c>
      <c r="K61" s="46" t="s">
        <v>26</v>
      </c>
      <c r="L61" s="46" t="s">
        <v>26</v>
      </c>
      <c r="M61" s="46" t="s">
        <v>26</v>
      </c>
      <c r="N61" s="46" t="s">
        <v>26</v>
      </c>
      <c r="O61" s="46" t="s">
        <v>26</v>
      </c>
      <c r="P61" s="46" t="s">
        <v>26</v>
      </c>
      <c r="Q61" s="123" t="s">
        <v>26</v>
      </c>
      <c r="R61" s="129" t="str">
        <f t="shared" ref="R61" si="225">IF(NOT(OR(F61="нд",I61="нд")),F61-I61,F61)</f>
        <v>нд</v>
      </c>
      <c r="S61" s="129" t="str">
        <f>IF(NOT(OR(G61="нд",I61="нд")),G61-I61,G61)</f>
        <v>нд</v>
      </c>
      <c r="T61" s="130" t="str">
        <f>IF(SUM(I61)-SUM(H61)=0,"нд",SUM(I61)-SUM(H61))</f>
        <v>нд</v>
      </c>
      <c r="U61" s="160" t="str">
        <f t="shared" si="12"/>
        <v>нд</v>
      </c>
      <c r="V61" s="46"/>
    </row>
    <row r="62" spans="1:22" ht="63" x14ac:dyDescent="0.25">
      <c r="A62" s="60" t="s">
        <v>204</v>
      </c>
      <c r="B62" s="61" t="s">
        <v>199</v>
      </c>
      <c r="C62" s="62" t="s">
        <v>25</v>
      </c>
      <c r="D62" s="62" t="str">
        <f t="shared" ref="D62" si="226">IF(NOT(SUM(D63)=0),SUM(D63),"нд")</f>
        <v>нд</v>
      </c>
      <c r="E62" s="14" t="str">
        <f t="shared" ref="E62" si="227">IF(NOT(SUM(E63)=0),SUM(E63),"нд")</f>
        <v>нд</v>
      </c>
      <c r="F62" s="62" t="str">
        <f t="shared" ref="F62:G62" si="228">IF(NOT(SUM(F63)=0),SUM(F63),"нд")</f>
        <v>нд</v>
      </c>
      <c r="G62" s="62" t="str">
        <f t="shared" si="228"/>
        <v>нд</v>
      </c>
      <c r="H62" s="62" t="str">
        <f t="shared" ref="H62:I62" si="229">IF(NOT(SUM(H63)=0),SUM(H63),"нд")</f>
        <v>нд</v>
      </c>
      <c r="I62" s="62" t="str">
        <f t="shared" si="229"/>
        <v>нд</v>
      </c>
      <c r="J62" s="62" t="str">
        <f t="shared" ref="J62:K62" si="230">IF(NOT(SUM(J63)=0),SUM(J63),"нд")</f>
        <v>нд</v>
      </c>
      <c r="K62" s="62" t="str">
        <f t="shared" si="230"/>
        <v>нд</v>
      </c>
      <c r="L62" s="62" t="str">
        <f t="shared" ref="L62:T62" si="231">IF(NOT(SUM(L63)=0),SUM(L63),"нд")</f>
        <v>нд</v>
      </c>
      <c r="M62" s="62" t="str">
        <f t="shared" si="231"/>
        <v>нд</v>
      </c>
      <c r="N62" s="62" t="str">
        <f t="shared" ref="N62" si="232">IF(NOT(SUM(N63)=0),SUM(N63),"нд")</f>
        <v>нд</v>
      </c>
      <c r="O62" s="62" t="str">
        <f t="shared" si="231"/>
        <v>нд</v>
      </c>
      <c r="P62" s="62" t="str">
        <f t="shared" ref="P62" si="233">IF(NOT(SUM(P63)=0),SUM(P63),"нд")</f>
        <v>нд</v>
      </c>
      <c r="Q62" s="124" t="str">
        <f t="shared" si="231"/>
        <v>нд</v>
      </c>
      <c r="R62" s="62" t="str">
        <f t="shared" si="231"/>
        <v>нд</v>
      </c>
      <c r="S62" s="62" t="str">
        <f t="shared" si="231"/>
        <v>нд</v>
      </c>
      <c r="T62" s="62" t="str">
        <f t="shared" si="231"/>
        <v>нд</v>
      </c>
      <c r="U62" s="161" t="str">
        <f t="shared" si="12"/>
        <v>нд</v>
      </c>
      <c r="V62" s="62"/>
    </row>
    <row r="63" spans="1:22" x14ac:dyDescent="0.25">
      <c r="A63" s="46" t="s">
        <v>26</v>
      </c>
      <c r="B63" s="46" t="s">
        <v>26</v>
      </c>
      <c r="C63" s="46" t="s">
        <v>26</v>
      </c>
      <c r="D63" s="46" t="s">
        <v>26</v>
      </c>
      <c r="E63" s="12" t="s">
        <v>26</v>
      </c>
      <c r="F63" s="46" t="s">
        <v>26</v>
      </c>
      <c r="G63" s="46" t="s">
        <v>26</v>
      </c>
      <c r="H63" s="30" t="str">
        <f>IF(NOT(SUM(J63,L63,N63,P63)=0),SUM(J63,L63,N63,P63),"нд")</f>
        <v>нд</v>
      </c>
      <c r="I63" s="30" t="str">
        <f>IF(NOT(SUM(K63,M63,O63,Q63)=0),SUM(K63,M63,O63,Q63),"нд")</f>
        <v>нд</v>
      </c>
      <c r="J63" s="46" t="s">
        <v>26</v>
      </c>
      <c r="K63" s="46" t="s">
        <v>26</v>
      </c>
      <c r="L63" s="46" t="s">
        <v>26</v>
      </c>
      <c r="M63" s="46" t="s">
        <v>26</v>
      </c>
      <c r="N63" s="46" t="s">
        <v>26</v>
      </c>
      <c r="O63" s="46" t="s">
        <v>26</v>
      </c>
      <c r="P63" s="46" t="s">
        <v>26</v>
      </c>
      <c r="Q63" s="123" t="s">
        <v>26</v>
      </c>
      <c r="R63" s="129" t="str">
        <f t="shared" ref="R63" si="234">IF(NOT(OR(F63="нд",I63="нд")),F63-I63,F63)</f>
        <v>нд</v>
      </c>
      <c r="S63" s="129" t="str">
        <f>IF(NOT(OR(G63="нд",I63="нд")),G63-I63,G63)</f>
        <v>нд</v>
      </c>
      <c r="T63" s="130" t="str">
        <f>IF(SUM(I63)-SUM(H63)=0,"нд",SUM(I63)-SUM(H63))</f>
        <v>нд</v>
      </c>
      <c r="U63" s="160" t="str">
        <f t="shared" si="12"/>
        <v>нд</v>
      </c>
      <c r="V63" s="46"/>
    </row>
    <row r="64" spans="1:22" ht="78.75" x14ac:dyDescent="0.25">
      <c r="A64" s="60" t="s">
        <v>205</v>
      </c>
      <c r="B64" s="61" t="s">
        <v>206</v>
      </c>
      <c r="C64" s="62" t="s">
        <v>25</v>
      </c>
      <c r="D64" s="62" t="str">
        <f t="shared" ref="D64" si="235">IF(NOT(SUM(D65)=0),SUM(D65),"нд")</f>
        <v>нд</v>
      </c>
      <c r="E64" s="14" t="str">
        <f t="shared" ref="E64" si="236">IF(NOT(SUM(E65)=0),SUM(E65),"нд")</f>
        <v>нд</v>
      </c>
      <c r="F64" s="62" t="str">
        <f t="shared" ref="F64:G64" si="237">IF(NOT(SUM(F65)=0),SUM(F65),"нд")</f>
        <v>нд</v>
      </c>
      <c r="G64" s="62" t="str">
        <f t="shared" si="237"/>
        <v>нд</v>
      </c>
      <c r="H64" s="62" t="str">
        <f t="shared" ref="H64:I64" si="238">IF(NOT(SUM(H65)=0),SUM(H65),"нд")</f>
        <v>нд</v>
      </c>
      <c r="I64" s="62" t="str">
        <f t="shared" si="238"/>
        <v>нд</v>
      </c>
      <c r="J64" s="62" t="str">
        <f t="shared" ref="J64:K64" si="239">IF(NOT(SUM(J65)=0),SUM(J65),"нд")</f>
        <v>нд</v>
      </c>
      <c r="K64" s="62" t="str">
        <f t="shared" si="239"/>
        <v>нд</v>
      </c>
      <c r="L64" s="62" t="str">
        <f t="shared" ref="L64:T64" si="240">IF(NOT(SUM(L65)=0),SUM(L65),"нд")</f>
        <v>нд</v>
      </c>
      <c r="M64" s="62" t="str">
        <f t="shared" si="240"/>
        <v>нд</v>
      </c>
      <c r="N64" s="62" t="str">
        <f t="shared" ref="N64" si="241">IF(NOT(SUM(N65)=0),SUM(N65),"нд")</f>
        <v>нд</v>
      </c>
      <c r="O64" s="62" t="str">
        <f t="shared" si="240"/>
        <v>нд</v>
      </c>
      <c r="P64" s="62" t="str">
        <f t="shared" ref="P64" si="242">IF(NOT(SUM(P65)=0),SUM(P65),"нд")</f>
        <v>нд</v>
      </c>
      <c r="Q64" s="124" t="str">
        <f t="shared" si="240"/>
        <v>нд</v>
      </c>
      <c r="R64" s="62" t="str">
        <f t="shared" si="240"/>
        <v>нд</v>
      </c>
      <c r="S64" s="62" t="str">
        <f t="shared" si="240"/>
        <v>нд</v>
      </c>
      <c r="T64" s="62" t="str">
        <f t="shared" si="240"/>
        <v>нд</v>
      </c>
      <c r="U64" s="161" t="str">
        <f t="shared" si="12"/>
        <v>нд</v>
      </c>
      <c r="V64" s="62"/>
    </row>
    <row r="65" spans="1:22" x14ac:dyDescent="0.25">
      <c r="A65" s="46" t="s">
        <v>26</v>
      </c>
      <c r="B65" s="46" t="s">
        <v>26</v>
      </c>
      <c r="C65" s="46" t="s">
        <v>26</v>
      </c>
      <c r="D65" s="46" t="s">
        <v>26</v>
      </c>
      <c r="E65" s="12" t="s">
        <v>26</v>
      </c>
      <c r="F65" s="46" t="s">
        <v>26</v>
      </c>
      <c r="G65" s="46" t="s">
        <v>26</v>
      </c>
      <c r="H65" s="30" t="str">
        <f>IF(NOT(SUM(J65,L65,N65,P65)=0),SUM(J65,L65,N65,P65),"нд")</f>
        <v>нд</v>
      </c>
      <c r="I65" s="30" t="str">
        <f>IF(NOT(SUM(K65,M65,O65,Q65)=0),SUM(K65,M65,O65,Q65),"нд")</f>
        <v>нд</v>
      </c>
      <c r="J65" s="46" t="s">
        <v>26</v>
      </c>
      <c r="K65" s="46" t="s">
        <v>26</v>
      </c>
      <c r="L65" s="46" t="s">
        <v>26</v>
      </c>
      <c r="M65" s="46" t="s">
        <v>26</v>
      </c>
      <c r="N65" s="46" t="s">
        <v>26</v>
      </c>
      <c r="O65" s="46" t="s">
        <v>26</v>
      </c>
      <c r="P65" s="46" t="s">
        <v>26</v>
      </c>
      <c r="Q65" s="123" t="s">
        <v>26</v>
      </c>
      <c r="R65" s="129" t="str">
        <f t="shared" ref="R65" si="243">IF(NOT(OR(F65="нд",I65="нд")),F65-I65,F65)</f>
        <v>нд</v>
      </c>
      <c r="S65" s="129" t="str">
        <f>IF(NOT(OR(G65="нд",I65="нд")),G65-I65,G65)</f>
        <v>нд</v>
      </c>
      <c r="T65" s="130" t="str">
        <f>IF(SUM(I65)-SUM(H65)=0,"нд",SUM(I65)-SUM(H65))</f>
        <v>нд</v>
      </c>
      <c r="U65" s="160" t="str">
        <f t="shared" si="12"/>
        <v>нд</v>
      </c>
      <c r="V65" s="46"/>
    </row>
    <row r="66" spans="1:22" ht="63" x14ac:dyDescent="0.25">
      <c r="A66" s="52" t="s">
        <v>207</v>
      </c>
      <c r="B66" s="53" t="s">
        <v>208</v>
      </c>
      <c r="C66" s="54" t="s">
        <v>25</v>
      </c>
      <c r="D66" s="94" t="str">
        <f t="shared" ref="D66:I66" si="244">IF(NOT(SUM(D67,D69)=0),SUM(D67,D69),"нд")</f>
        <v>нд</v>
      </c>
      <c r="E66" s="16">
        <f t="shared" si="244"/>
        <v>0.22500000000000001</v>
      </c>
      <c r="F66" s="94" t="str">
        <f t="shared" si="244"/>
        <v>нд</v>
      </c>
      <c r="G66" s="94" t="str">
        <f t="shared" si="244"/>
        <v>нд</v>
      </c>
      <c r="H66" s="94" t="str">
        <f t="shared" si="244"/>
        <v>нд</v>
      </c>
      <c r="I66" s="94" t="str">
        <f t="shared" si="244"/>
        <v>нд</v>
      </c>
      <c r="J66" s="94" t="str">
        <f t="shared" ref="J66:K66" si="245">IF(NOT(SUM(J67,J69)=0),SUM(J67,J69),"нд")</f>
        <v>нд</v>
      </c>
      <c r="K66" s="94" t="str">
        <f t="shared" si="245"/>
        <v>нд</v>
      </c>
      <c r="L66" s="94" t="str">
        <f t="shared" ref="L66:M66" si="246">IF(NOT(SUM(L67,L69)=0),SUM(L67,L69),"нд")</f>
        <v>нд</v>
      </c>
      <c r="M66" s="94" t="str">
        <f t="shared" si="246"/>
        <v>нд</v>
      </c>
      <c r="N66" s="94" t="str">
        <f t="shared" ref="N66:O66" si="247">IF(NOT(SUM(N67,N69)=0),SUM(N67,N69),"нд")</f>
        <v>нд</v>
      </c>
      <c r="O66" s="94" t="str">
        <f t="shared" si="247"/>
        <v>нд</v>
      </c>
      <c r="P66" s="94" t="str">
        <f t="shared" ref="P66:S66" si="248">IF(NOT(SUM(P67,P69)=0),SUM(P67,P69),"нд")</f>
        <v>нд</v>
      </c>
      <c r="Q66" s="121" t="str">
        <f t="shared" si="248"/>
        <v>нд</v>
      </c>
      <c r="R66" s="94" t="str">
        <f t="shared" si="248"/>
        <v>нд</v>
      </c>
      <c r="S66" s="94" t="str">
        <f t="shared" si="248"/>
        <v>нд</v>
      </c>
      <c r="T66" s="94" t="str">
        <f t="shared" ref="T66" si="249">IF(NOT(SUM(T67,T69)=0),SUM(T67,T69),"нд")</f>
        <v>нд</v>
      </c>
      <c r="U66" s="158" t="str">
        <f t="shared" si="12"/>
        <v>нд</v>
      </c>
      <c r="V66" s="54"/>
    </row>
    <row r="67" spans="1:22" ht="47.25" x14ac:dyDescent="0.25">
      <c r="A67" s="55" t="s">
        <v>209</v>
      </c>
      <c r="B67" s="56" t="s">
        <v>210</v>
      </c>
      <c r="C67" s="57" t="s">
        <v>25</v>
      </c>
      <c r="D67" s="57" t="str">
        <f t="shared" ref="D67" si="250">IF(NOT(SUM(D68)=0),SUM(D68),"нд")</f>
        <v>нд</v>
      </c>
      <c r="E67" s="13" t="str">
        <f t="shared" ref="E67" si="251">IF(NOT(SUM(E68)=0),SUM(E68),"нд")</f>
        <v>нд</v>
      </c>
      <c r="F67" s="57" t="str">
        <f t="shared" ref="F67:G67" si="252">IF(NOT(SUM(F68)=0),SUM(F68),"нд")</f>
        <v>нд</v>
      </c>
      <c r="G67" s="57" t="str">
        <f t="shared" si="252"/>
        <v>нд</v>
      </c>
      <c r="H67" s="57" t="str">
        <f t="shared" ref="H67:I67" si="253">IF(NOT(SUM(H68)=0),SUM(H68),"нд")</f>
        <v>нд</v>
      </c>
      <c r="I67" s="57" t="str">
        <f t="shared" si="253"/>
        <v>нд</v>
      </c>
      <c r="J67" s="57" t="str">
        <f t="shared" ref="J67" si="254">IF(NOT(SUM(J68)=0),SUM(J68),"нд")</f>
        <v>нд</v>
      </c>
      <c r="K67" s="57" t="str">
        <f t="shared" ref="K67" si="255">IF(NOT(SUM(K68)=0),SUM(K68),"нд")</f>
        <v>нд</v>
      </c>
      <c r="L67" s="57" t="str">
        <f t="shared" ref="L67:M67" si="256">IF(NOT(SUM(L68)=0),SUM(L68),"нд")</f>
        <v>нд</v>
      </c>
      <c r="M67" s="57" t="str">
        <f t="shared" si="256"/>
        <v>нд</v>
      </c>
      <c r="N67" s="57" t="str">
        <f t="shared" ref="N67" si="257">IF(NOT(SUM(N68)=0),SUM(N68),"нд")</f>
        <v>нд</v>
      </c>
      <c r="O67" s="57" t="str">
        <f t="shared" ref="O67:T67" si="258">IF(NOT(SUM(O68)=0),SUM(O68),"нд")</f>
        <v>нд</v>
      </c>
      <c r="P67" s="57" t="str">
        <f t="shared" ref="P67" si="259">IF(NOT(SUM(P68)=0),SUM(P68),"нд")</f>
        <v>нд</v>
      </c>
      <c r="Q67" s="122" t="str">
        <f t="shared" si="258"/>
        <v>нд</v>
      </c>
      <c r="R67" s="57" t="str">
        <f t="shared" si="258"/>
        <v>нд</v>
      </c>
      <c r="S67" s="57" t="str">
        <f t="shared" si="258"/>
        <v>нд</v>
      </c>
      <c r="T67" s="57" t="str">
        <f t="shared" si="258"/>
        <v>нд</v>
      </c>
      <c r="U67" s="159" t="str">
        <f t="shared" si="12"/>
        <v>нд</v>
      </c>
      <c r="V67" s="57"/>
    </row>
    <row r="68" spans="1:22" x14ac:dyDescent="0.25">
      <c r="A68" s="46" t="s">
        <v>26</v>
      </c>
      <c r="B68" s="46" t="s">
        <v>26</v>
      </c>
      <c r="C68" s="46" t="s">
        <v>26</v>
      </c>
      <c r="D68" s="46" t="s">
        <v>26</v>
      </c>
      <c r="E68" s="12" t="s">
        <v>26</v>
      </c>
      <c r="F68" s="46" t="s">
        <v>26</v>
      </c>
      <c r="G68" s="46" t="s">
        <v>26</v>
      </c>
      <c r="H68" s="30" t="str">
        <f>IF(NOT(SUM(J68,L68,N68,P68)=0),SUM(J68,L68,N68,P68),"нд")</f>
        <v>нд</v>
      </c>
      <c r="I68" s="30" t="str">
        <f>IF(NOT(SUM(K68,M68,O68,Q68)=0),SUM(K68,M68,O68,Q68),"нд")</f>
        <v>нд</v>
      </c>
      <c r="J68" s="46" t="s">
        <v>26</v>
      </c>
      <c r="K68" s="46" t="s">
        <v>26</v>
      </c>
      <c r="L68" s="46" t="s">
        <v>26</v>
      </c>
      <c r="M68" s="46" t="s">
        <v>26</v>
      </c>
      <c r="N68" s="46" t="s">
        <v>26</v>
      </c>
      <c r="O68" s="46" t="s">
        <v>26</v>
      </c>
      <c r="P68" s="46" t="s">
        <v>26</v>
      </c>
      <c r="Q68" s="123" t="s">
        <v>26</v>
      </c>
      <c r="R68" s="129" t="str">
        <f t="shared" ref="R68" si="260">IF(NOT(OR(F68="нд",I68="нд")),F68-I68,F68)</f>
        <v>нд</v>
      </c>
      <c r="S68" s="129" t="str">
        <f>IF(NOT(OR(G68="нд",I68="нд")),G68-I68,G68)</f>
        <v>нд</v>
      </c>
      <c r="T68" s="130" t="str">
        <f>IF(SUM(I68)-SUM(H68)=0,"нд",SUM(I68)-SUM(H68))</f>
        <v>нд</v>
      </c>
      <c r="U68" s="160" t="str">
        <f t="shared" si="12"/>
        <v>нд</v>
      </c>
      <c r="V68" s="46"/>
    </row>
    <row r="69" spans="1:22" ht="63" x14ac:dyDescent="0.25">
      <c r="A69" s="55" t="s">
        <v>211</v>
      </c>
      <c r="B69" s="56" t="s">
        <v>212</v>
      </c>
      <c r="C69" s="57" t="s">
        <v>25</v>
      </c>
      <c r="D69" s="57" t="str">
        <f t="shared" ref="D69:D70" si="261">IF(NOT(SUM(D70)=0),SUM(D70),"нд")</f>
        <v>нд</v>
      </c>
      <c r="E69" s="13">
        <f t="shared" ref="E69:E70" si="262">IF(NOT(SUM(E70)=0),SUM(E70),"нд")</f>
        <v>0.22500000000000001</v>
      </c>
      <c r="F69" s="57" t="str">
        <f t="shared" ref="F69:G70" si="263">IF(NOT(SUM(F70)=0),SUM(F70),"нд")</f>
        <v>нд</v>
      </c>
      <c r="G69" s="57" t="str">
        <f t="shared" si="263"/>
        <v>нд</v>
      </c>
      <c r="H69" s="57" t="str">
        <f t="shared" ref="H69:I70" si="264">IF(NOT(SUM(H70)=0),SUM(H70),"нд")</f>
        <v>нд</v>
      </c>
      <c r="I69" s="57" t="str">
        <f t="shared" si="264"/>
        <v>нд</v>
      </c>
      <c r="J69" s="57" t="str">
        <f t="shared" ref="J69:K70" si="265">IF(NOT(SUM(J70)=0),SUM(J70),"нд")</f>
        <v>нд</v>
      </c>
      <c r="K69" s="57" t="str">
        <f t="shared" si="265"/>
        <v>нд</v>
      </c>
      <c r="L69" s="57" t="str">
        <f t="shared" ref="L69:T70" si="266">IF(NOT(SUM(L70)=0),SUM(L70),"нд")</f>
        <v>нд</v>
      </c>
      <c r="M69" s="57" t="str">
        <f t="shared" si="266"/>
        <v>нд</v>
      </c>
      <c r="N69" s="57" t="str">
        <f t="shared" ref="N69:N70" si="267">IF(NOT(SUM(N70)=0),SUM(N70),"нд")</f>
        <v>нд</v>
      </c>
      <c r="O69" s="57" t="str">
        <f t="shared" si="266"/>
        <v>нд</v>
      </c>
      <c r="P69" s="57" t="str">
        <f t="shared" ref="P69:P70" si="268">IF(NOT(SUM(P70)=0),SUM(P70),"нд")</f>
        <v>нд</v>
      </c>
      <c r="Q69" s="122" t="str">
        <f t="shared" si="266"/>
        <v>нд</v>
      </c>
      <c r="R69" s="57" t="str">
        <f t="shared" si="266"/>
        <v>нд</v>
      </c>
      <c r="S69" s="57" t="str">
        <f t="shared" si="266"/>
        <v>нд</v>
      </c>
      <c r="T69" s="57" t="str">
        <f t="shared" si="266"/>
        <v>нд</v>
      </c>
      <c r="U69" s="159" t="str">
        <f t="shared" si="12"/>
        <v>нд</v>
      </c>
      <c r="V69" s="57"/>
    </row>
    <row r="70" spans="1:22" x14ac:dyDescent="0.25">
      <c r="A70" s="43" t="s">
        <v>213</v>
      </c>
      <c r="B70" s="44" t="s">
        <v>67</v>
      </c>
      <c r="C70" s="45" t="s">
        <v>25</v>
      </c>
      <c r="D70" s="92" t="str">
        <f t="shared" si="261"/>
        <v>нд</v>
      </c>
      <c r="E70" s="7">
        <f t="shared" si="262"/>
        <v>0.22500000000000001</v>
      </c>
      <c r="F70" s="92" t="str">
        <f t="shared" si="263"/>
        <v>нд</v>
      </c>
      <c r="G70" s="92" t="str">
        <f t="shared" si="263"/>
        <v>нд</v>
      </c>
      <c r="H70" s="92" t="str">
        <f t="shared" si="264"/>
        <v>нд</v>
      </c>
      <c r="I70" s="92" t="str">
        <f t="shared" si="264"/>
        <v>нд</v>
      </c>
      <c r="J70" s="92" t="str">
        <f t="shared" si="265"/>
        <v>нд</v>
      </c>
      <c r="K70" s="92" t="str">
        <f t="shared" si="265"/>
        <v>нд</v>
      </c>
      <c r="L70" s="92" t="str">
        <f t="shared" si="266"/>
        <v>нд</v>
      </c>
      <c r="M70" s="92" t="str">
        <f t="shared" si="266"/>
        <v>нд</v>
      </c>
      <c r="N70" s="92" t="str">
        <f t="shared" si="267"/>
        <v>нд</v>
      </c>
      <c r="O70" s="92" t="str">
        <f t="shared" si="266"/>
        <v>нд</v>
      </c>
      <c r="P70" s="92" t="str">
        <f t="shared" si="268"/>
        <v>нд</v>
      </c>
      <c r="Q70" s="118" t="str">
        <f t="shared" si="266"/>
        <v>нд</v>
      </c>
      <c r="R70" s="92" t="str">
        <f t="shared" si="266"/>
        <v>нд</v>
      </c>
      <c r="S70" s="92" t="str">
        <f t="shared" si="266"/>
        <v>нд</v>
      </c>
      <c r="T70" s="92" t="str">
        <f t="shared" si="266"/>
        <v>нд</v>
      </c>
      <c r="U70" s="155" t="str">
        <f t="shared" si="12"/>
        <v>нд</v>
      </c>
      <c r="V70" s="45"/>
    </row>
    <row r="71" spans="1:22" ht="47.25" x14ac:dyDescent="0.25">
      <c r="A71" s="32" t="s">
        <v>214</v>
      </c>
      <c r="B71" s="63" t="s">
        <v>215</v>
      </c>
      <c r="C71" s="59" t="s">
        <v>216</v>
      </c>
      <c r="D71" s="59" t="s">
        <v>26</v>
      </c>
      <c r="E71" s="8">
        <v>0.22500000000000001</v>
      </c>
      <c r="F71" s="30" t="s">
        <v>26</v>
      </c>
      <c r="G71" s="104" t="s">
        <v>26</v>
      </c>
      <c r="H71" s="30" t="str">
        <f>IF(NOT(SUM(J71,L71,N71,P71)=0),SUM(J71,L71,N71,P71),"нд")</f>
        <v>нд</v>
      </c>
      <c r="I71" s="30" t="str">
        <f>IF(NOT(SUM(K71,M71,O71,Q71)=0),SUM(K71,M71,O71,Q71),"нд")</f>
        <v>нд</v>
      </c>
      <c r="J71" s="31" t="s">
        <v>26</v>
      </c>
      <c r="K71" s="31" t="s">
        <v>26</v>
      </c>
      <c r="L71" s="31" t="s">
        <v>26</v>
      </c>
      <c r="M71" s="131" t="s">
        <v>26</v>
      </c>
      <c r="N71" s="31" t="s">
        <v>26</v>
      </c>
      <c r="O71" s="31" t="s">
        <v>26</v>
      </c>
      <c r="P71" s="31" t="s">
        <v>26</v>
      </c>
      <c r="Q71" s="105" t="s">
        <v>26</v>
      </c>
      <c r="R71" s="129" t="str">
        <f t="shared" ref="R71" si="269">IF(NOT(OR(F71="нд",I71="нд")),F71-I71,F71)</f>
        <v>нд</v>
      </c>
      <c r="S71" s="129" t="str">
        <f>IF(NOT(OR(G71="нд",I71="нд")),G71-I71,G71)</f>
        <v>нд</v>
      </c>
      <c r="T71" s="130" t="str">
        <f>IF(SUM(I71)-SUM(H71)=0,"нд",SUM(I71)-SUM(H71))</f>
        <v>нд</v>
      </c>
      <c r="U71" s="160" t="str">
        <f t="shared" si="12"/>
        <v>нд</v>
      </c>
      <c r="V71" s="59"/>
    </row>
    <row r="72" spans="1:22" ht="31.5" x14ac:dyDescent="0.25">
      <c r="A72" s="49" t="s">
        <v>217</v>
      </c>
      <c r="B72" s="50" t="s">
        <v>218</v>
      </c>
      <c r="C72" s="51" t="s">
        <v>25</v>
      </c>
      <c r="D72" s="93">
        <f t="shared" ref="D72:G72" si="270">IF(NOT(SUM(D73,D129,D152,D170)=0),SUM(D73,D129,D152,D170),"нд")</f>
        <v>2.194</v>
      </c>
      <c r="E72" s="15">
        <f t="shared" si="270"/>
        <v>64.210999999999999</v>
      </c>
      <c r="F72" s="93">
        <f t="shared" si="270"/>
        <v>2.194</v>
      </c>
      <c r="G72" s="93">
        <f t="shared" si="270"/>
        <v>10.957000000000001</v>
      </c>
      <c r="H72" s="113">
        <f>IF(NOT(SUM(J72,L72,N72,P72)=0),SUM(J72,L72,N72,P72),"нд")</f>
        <v>10.957000000000001</v>
      </c>
      <c r="I72" s="113">
        <f>IF(NOT(SUM(K72,M72,O72,Q72)=0),SUM(K72,M72,O72,Q72),"нд")</f>
        <v>9.8339999999999996</v>
      </c>
      <c r="J72" s="93" t="str">
        <f t="shared" ref="J72:K72" si="271">IF(NOT(SUM(J73,J129,J152,J170)=0),SUM(J73,J129,J152,J170),"нд")</f>
        <v>нд</v>
      </c>
      <c r="K72" s="93" t="str">
        <f t="shared" si="271"/>
        <v>нд</v>
      </c>
      <c r="L72" s="93" t="str">
        <f t="shared" ref="L72:M72" si="272">IF(NOT(SUM(L73,L129,L152,L170)=0),SUM(L73,L129,L152,L170),"нд")</f>
        <v>нд</v>
      </c>
      <c r="M72" s="93">
        <f t="shared" si="272"/>
        <v>1.6559999999999999</v>
      </c>
      <c r="N72" s="93" t="str">
        <f t="shared" ref="N72:O72" si="273">IF(NOT(SUM(N73,N129,N152,N170)=0),SUM(N73,N129,N152,N170),"нд")</f>
        <v>нд</v>
      </c>
      <c r="O72" s="93">
        <f t="shared" si="273"/>
        <v>8.177999999999999</v>
      </c>
      <c r="P72" s="93">
        <f t="shared" ref="P72:S72" si="274">IF(NOT(SUM(P73,P129,P152,P170)=0),SUM(P73,P129,P152,P170),"нд")</f>
        <v>10.957000000000001</v>
      </c>
      <c r="Q72" s="120" t="str">
        <f t="shared" si="274"/>
        <v>нд</v>
      </c>
      <c r="R72" s="93" t="str">
        <f t="shared" si="274"/>
        <v>нд</v>
      </c>
      <c r="S72" s="93">
        <f t="shared" si="274"/>
        <v>1.1230000000000007</v>
      </c>
      <c r="T72" s="93">
        <f t="shared" ref="T72" si="275">IF(NOT(SUM(T73,T129,T152,T170)=0),SUM(T73,T129,T152,T170),"нд")</f>
        <v>-1.1230000000000007</v>
      </c>
      <c r="U72" s="157">
        <f t="shared" si="12"/>
        <v>-10.25</v>
      </c>
      <c r="V72" s="51"/>
    </row>
    <row r="73" spans="1:22" ht="63" x14ac:dyDescent="0.25">
      <c r="A73" s="52" t="s">
        <v>219</v>
      </c>
      <c r="B73" s="53" t="s">
        <v>220</v>
      </c>
      <c r="C73" s="54" t="s">
        <v>25</v>
      </c>
      <c r="D73" s="94" t="str">
        <f t="shared" ref="D73:I73" si="276">IF(NOT(SUM(D74,D76)=0),SUM(D74,D76),"нд")</f>
        <v>нд</v>
      </c>
      <c r="E73" s="16">
        <f t="shared" si="276"/>
        <v>22.917000000000009</v>
      </c>
      <c r="F73" s="94" t="str">
        <f t="shared" si="276"/>
        <v>нд</v>
      </c>
      <c r="G73" s="94" t="str">
        <f t="shared" si="276"/>
        <v>нд</v>
      </c>
      <c r="H73" s="94" t="str">
        <f t="shared" si="276"/>
        <v>нд</v>
      </c>
      <c r="I73" s="94" t="str">
        <f t="shared" si="276"/>
        <v>нд</v>
      </c>
      <c r="J73" s="94" t="str">
        <f t="shared" ref="J73:K73" si="277">IF(NOT(SUM(J74,J76)=0),SUM(J74,J76),"нд")</f>
        <v>нд</v>
      </c>
      <c r="K73" s="94" t="str">
        <f t="shared" si="277"/>
        <v>нд</v>
      </c>
      <c r="L73" s="94" t="str">
        <f t="shared" ref="L73:M73" si="278">IF(NOT(SUM(L74,L76)=0),SUM(L74,L76),"нд")</f>
        <v>нд</v>
      </c>
      <c r="M73" s="94" t="str">
        <f t="shared" si="278"/>
        <v>нд</v>
      </c>
      <c r="N73" s="94" t="str">
        <f t="shared" ref="N73:O73" si="279">IF(NOT(SUM(N74,N76)=0),SUM(N74,N76),"нд")</f>
        <v>нд</v>
      </c>
      <c r="O73" s="94" t="str">
        <f t="shared" si="279"/>
        <v>нд</v>
      </c>
      <c r="P73" s="94" t="str">
        <f t="shared" ref="P73:S73" si="280">IF(NOT(SUM(P74,P76)=0),SUM(P74,P76),"нд")</f>
        <v>нд</v>
      </c>
      <c r="Q73" s="121" t="str">
        <f t="shared" si="280"/>
        <v>нд</v>
      </c>
      <c r="R73" s="94" t="str">
        <f t="shared" si="280"/>
        <v>нд</v>
      </c>
      <c r="S73" s="94" t="str">
        <f t="shared" si="280"/>
        <v>нд</v>
      </c>
      <c r="T73" s="94" t="str">
        <f t="shared" ref="T73" si="281">IF(NOT(SUM(T74,T76)=0),SUM(T74,T76),"нд")</f>
        <v>нд</v>
      </c>
      <c r="U73" s="158" t="str">
        <f t="shared" si="12"/>
        <v>нд</v>
      </c>
      <c r="V73" s="54"/>
    </row>
    <row r="74" spans="1:22" ht="31.5" x14ac:dyDescent="0.25">
      <c r="A74" s="55" t="s">
        <v>221</v>
      </c>
      <c r="B74" s="56" t="s">
        <v>222</v>
      </c>
      <c r="C74" s="57" t="s">
        <v>25</v>
      </c>
      <c r="D74" s="57" t="str">
        <f t="shared" ref="D74:G74" si="282">IF(NOT(SUM(D75)=0),SUM(D75),"нд")</f>
        <v>нд</v>
      </c>
      <c r="E74" s="13" t="str">
        <f t="shared" si="282"/>
        <v>нд</v>
      </c>
      <c r="F74" s="57" t="str">
        <f t="shared" si="282"/>
        <v>нд</v>
      </c>
      <c r="G74" s="57" t="str">
        <f t="shared" si="282"/>
        <v>нд</v>
      </c>
      <c r="H74" s="57" t="str">
        <f t="shared" ref="H74:I74" si="283">IF(NOT(SUM(H75)=0),SUM(H75),"нд")</f>
        <v>нд</v>
      </c>
      <c r="I74" s="57" t="str">
        <f t="shared" si="283"/>
        <v>нд</v>
      </c>
      <c r="J74" s="57" t="str">
        <f t="shared" ref="J74" si="284">IF(NOT(SUM(J75)=0),SUM(J75),"нд")</f>
        <v>нд</v>
      </c>
      <c r="K74" s="57" t="str">
        <f t="shared" ref="K74" si="285">IF(NOT(SUM(K75)=0),SUM(K75),"нд")</f>
        <v>нд</v>
      </c>
      <c r="L74" s="57" t="str">
        <f t="shared" ref="L74:M74" si="286">IF(NOT(SUM(L75)=0),SUM(L75),"нд")</f>
        <v>нд</v>
      </c>
      <c r="M74" s="57" t="str">
        <f t="shared" si="286"/>
        <v>нд</v>
      </c>
      <c r="N74" s="57" t="str">
        <f t="shared" ref="N74" si="287">IF(NOT(SUM(N75)=0),SUM(N75),"нд")</f>
        <v>нд</v>
      </c>
      <c r="O74" s="57" t="str">
        <f t="shared" ref="O74:T74" si="288">IF(NOT(SUM(O75)=0),SUM(O75),"нд")</f>
        <v>нд</v>
      </c>
      <c r="P74" s="57" t="str">
        <f t="shared" ref="P74" si="289">IF(NOT(SUM(P75)=0),SUM(P75),"нд")</f>
        <v>нд</v>
      </c>
      <c r="Q74" s="122" t="str">
        <f t="shared" si="288"/>
        <v>нд</v>
      </c>
      <c r="R74" s="57" t="str">
        <f t="shared" si="288"/>
        <v>нд</v>
      </c>
      <c r="S74" s="57" t="str">
        <f t="shared" si="288"/>
        <v>нд</v>
      </c>
      <c r="T74" s="57" t="str">
        <f t="shared" si="288"/>
        <v>нд</v>
      </c>
      <c r="U74" s="159" t="str">
        <f t="shared" si="12"/>
        <v>нд</v>
      </c>
      <c r="V74" s="57"/>
    </row>
    <row r="75" spans="1:22" x14ac:dyDescent="0.25">
      <c r="A75" s="46" t="s">
        <v>26</v>
      </c>
      <c r="B75" s="46" t="s">
        <v>26</v>
      </c>
      <c r="C75" s="46" t="s">
        <v>26</v>
      </c>
      <c r="D75" s="46" t="s">
        <v>26</v>
      </c>
      <c r="E75" s="12" t="s">
        <v>26</v>
      </c>
      <c r="F75" s="46" t="s">
        <v>26</v>
      </c>
      <c r="G75" s="46" t="s">
        <v>26</v>
      </c>
      <c r="H75" s="30" t="str">
        <f>IF(NOT(SUM(J75,L75,N75,P75)=0),SUM(J75,L75,N75,P75),"нд")</f>
        <v>нд</v>
      </c>
      <c r="I75" s="30" t="str">
        <f>IF(NOT(SUM(K75,M75,O75,Q75)=0),SUM(K75,M75,O75,Q75),"нд")</f>
        <v>нд</v>
      </c>
      <c r="J75" s="46" t="s">
        <v>26</v>
      </c>
      <c r="K75" s="46" t="s">
        <v>26</v>
      </c>
      <c r="L75" s="46" t="s">
        <v>26</v>
      </c>
      <c r="M75" s="46" t="s">
        <v>26</v>
      </c>
      <c r="N75" s="46" t="s">
        <v>26</v>
      </c>
      <c r="O75" s="46" t="s">
        <v>26</v>
      </c>
      <c r="P75" s="46" t="s">
        <v>26</v>
      </c>
      <c r="Q75" s="123" t="s">
        <v>26</v>
      </c>
      <c r="R75" s="129" t="str">
        <f t="shared" ref="R75" si="290">IF(NOT(OR(F75="нд",I75="нд")),F75-I75,F75)</f>
        <v>нд</v>
      </c>
      <c r="S75" s="129" t="str">
        <f>IF(NOT(OR(G75="нд",I75="нд")),G75-I75,G75)</f>
        <v>нд</v>
      </c>
      <c r="T75" s="130" t="str">
        <f>IF(SUM(I75)-SUM(H75)=0,"нд",SUM(I75)-SUM(H75))</f>
        <v>нд</v>
      </c>
      <c r="U75" s="160" t="str">
        <f t="shared" si="12"/>
        <v>нд</v>
      </c>
      <c r="V75" s="46"/>
    </row>
    <row r="76" spans="1:22" ht="47.25" x14ac:dyDescent="0.25">
      <c r="A76" s="55" t="s">
        <v>223</v>
      </c>
      <c r="B76" s="56" t="s">
        <v>224</v>
      </c>
      <c r="C76" s="57" t="s">
        <v>25</v>
      </c>
      <c r="D76" s="57" t="str">
        <f t="shared" ref="D76:I76" si="291">IF(NOT(SUM(D77,D89)=0),SUM(D77,D89),"нд")</f>
        <v>нд</v>
      </c>
      <c r="E76" s="13">
        <f t="shared" si="291"/>
        <v>22.917000000000009</v>
      </c>
      <c r="F76" s="57" t="str">
        <f t="shared" si="291"/>
        <v>нд</v>
      </c>
      <c r="G76" s="57" t="str">
        <f t="shared" si="291"/>
        <v>нд</v>
      </c>
      <c r="H76" s="57" t="str">
        <f t="shared" si="291"/>
        <v>нд</v>
      </c>
      <c r="I76" s="57" t="str">
        <f t="shared" si="291"/>
        <v>нд</v>
      </c>
      <c r="J76" s="57" t="str">
        <f t="shared" ref="J76:K76" si="292">IF(NOT(SUM(J77,J89)=0),SUM(J77,J89),"нд")</f>
        <v>нд</v>
      </c>
      <c r="K76" s="57" t="str">
        <f t="shared" si="292"/>
        <v>нд</v>
      </c>
      <c r="L76" s="57" t="str">
        <f t="shared" ref="L76:M76" si="293">IF(NOT(SUM(L77,L89)=0),SUM(L77,L89),"нд")</f>
        <v>нд</v>
      </c>
      <c r="M76" s="57" t="str">
        <f t="shared" si="293"/>
        <v>нд</v>
      </c>
      <c r="N76" s="57" t="str">
        <f t="shared" ref="N76:O76" si="294">IF(NOT(SUM(N77,N89)=0),SUM(N77,N89),"нд")</f>
        <v>нд</v>
      </c>
      <c r="O76" s="57" t="str">
        <f t="shared" si="294"/>
        <v>нд</v>
      </c>
      <c r="P76" s="57" t="str">
        <f t="shared" ref="P76:S76" si="295">IF(NOT(SUM(P77,P89)=0),SUM(P77,P89),"нд")</f>
        <v>нд</v>
      </c>
      <c r="Q76" s="122" t="str">
        <f t="shared" si="295"/>
        <v>нд</v>
      </c>
      <c r="R76" s="57" t="str">
        <f t="shared" si="295"/>
        <v>нд</v>
      </c>
      <c r="S76" s="57" t="str">
        <f t="shared" si="295"/>
        <v>нд</v>
      </c>
      <c r="T76" s="57" t="str">
        <f t="shared" ref="T76" si="296">IF(NOT(SUM(T77,T89)=0),SUM(T77,T89),"нд")</f>
        <v>нд</v>
      </c>
      <c r="U76" s="159" t="str">
        <f t="shared" si="12"/>
        <v>нд</v>
      </c>
      <c r="V76" s="57"/>
    </row>
    <row r="77" spans="1:22" x14ac:dyDescent="0.25">
      <c r="A77" s="40" t="s">
        <v>225</v>
      </c>
      <c r="B77" s="41" t="s">
        <v>31</v>
      </c>
      <c r="C77" s="42" t="s">
        <v>25</v>
      </c>
      <c r="D77" s="42" t="str">
        <f t="shared" ref="D77" si="297">IF(NOT(SUM(D78:D88)=0),SUM(D78:D88),"нд")</f>
        <v>нд</v>
      </c>
      <c r="E77" s="6">
        <f t="shared" ref="E77" si="298">IF(NOT(SUM(E78:E88)=0),SUM(E78:E88),"нд")</f>
        <v>2.75</v>
      </c>
      <c r="F77" s="42" t="str">
        <f t="shared" ref="F77:G77" si="299">IF(NOT(SUM(F78:F88)=0),SUM(F78:F88),"нд")</f>
        <v>нд</v>
      </c>
      <c r="G77" s="42" t="str">
        <f t="shared" si="299"/>
        <v>нд</v>
      </c>
      <c r="H77" s="42" t="str">
        <f t="shared" ref="H77:I77" si="300">IF(NOT(SUM(H78:H88)=0),SUM(H78:H88),"нд")</f>
        <v>нд</v>
      </c>
      <c r="I77" s="42" t="str">
        <f t="shared" si="300"/>
        <v>нд</v>
      </c>
      <c r="J77" s="42" t="str">
        <f t="shared" ref="J77" si="301">IF(NOT(SUM(J78:J88)=0),SUM(J78:J88),"нд")</f>
        <v>нд</v>
      </c>
      <c r="K77" s="42" t="str">
        <f t="shared" ref="K77" si="302">IF(NOT(SUM(K78:K88)=0),SUM(K78:K88),"нд")</f>
        <v>нд</v>
      </c>
      <c r="L77" s="42" t="str">
        <f t="shared" ref="L77:M77" si="303">IF(NOT(SUM(L78:L88)=0),SUM(L78:L88),"нд")</f>
        <v>нд</v>
      </c>
      <c r="M77" s="42" t="str">
        <f t="shared" si="303"/>
        <v>нд</v>
      </c>
      <c r="N77" s="42" t="str">
        <f t="shared" ref="N77" si="304">IF(NOT(SUM(N78:N88)=0),SUM(N78:N88),"нд")</f>
        <v>нд</v>
      </c>
      <c r="O77" s="42" t="str">
        <f t="shared" ref="O77" si="305">IF(NOT(SUM(O78:O88)=0),SUM(O78:O88),"нд")</f>
        <v>нд</v>
      </c>
      <c r="P77" s="42" t="str">
        <f t="shared" ref="P77" si="306">IF(NOT(SUM(P78:P88)=0),SUM(P78:P88),"нд")</f>
        <v>нд</v>
      </c>
      <c r="Q77" s="125" t="str">
        <f t="shared" ref="Q77:S77" si="307">IF(NOT(SUM(Q78:Q88)=0),SUM(Q78:Q88),"нд")</f>
        <v>нд</v>
      </c>
      <c r="R77" s="42" t="str">
        <f t="shared" si="307"/>
        <v>нд</v>
      </c>
      <c r="S77" s="42" t="str">
        <f t="shared" si="307"/>
        <v>нд</v>
      </c>
      <c r="T77" s="42" t="str">
        <f t="shared" ref="T77" si="308">IF(NOT(SUM(T78:T88)=0),SUM(T78:T88),"нд")</f>
        <v>нд</v>
      </c>
      <c r="U77" s="154" t="str">
        <f t="shared" si="12"/>
        <v>нд</v>
      </c>
      <c r="V77" s="42"/>
    </row>
    <row r="78" spans="1:22" ht="47.25" x14ac:dyDescent="0.25">
      <c r="A78" s="32" t="s">
        <v>226</v>
      </c>
      <c r="B78" s="58" t="s">
        <v>393</v>
      </c>
      <c r="C78" s="34" t="s">
        <v>56</v>
      </c>
      <c r="D78" s="31" t="s">
        <v>26</v>
      </c>
      <c r="E78" s="8" t="s">
        <v>26</v>
      </c>
      <c r="F78" s="105" t="s">
        <v>26</v>
      </c>
      <c r="G78" s="31" t="s">
        <v>26</v>
      </c>
      <c r="H78" s="30" t="str">
        <f>IF(NOT(SUM(J78,L78,N78,P78)=0),SUM(J78,L78,N78,P78),"нд")</f>
        <v>нд</v>
      </c>
      <c r="I78" s="30" t="str">
        <f>IF(NOT(SUM(K78,M78,O78,Q78)=0),SUM(K78,M78,O78,Q78),"нд")</f>
        <v>нд</v>
      </c>
      <c r="J78" s="105" t="s">
        <v>26</v>
      </c>
      <c r="K78" s="105" t="s">
        <v>26</v>
      </c>
      <c r="L78" s="108" t="s">
        <v>26</v>
      </c>
      <c r="M78" s="108" t="s">
        <v>26</v>
      </c>
      <c r="N78" s="31" t="s">
        <v>26</v>
      </c>
      <c r="O78" s="105" t="s">
        <v>26</v>
      </c>
      <c r="P78" s="108" t="s">
        <v>26</v>
      </c>
      <c r="Q78" s="105" t="s">
        <v>26</v>
      </c>
      <c r="R78" s="129" t="str">
        <f t="shared" ref="R78:R128" si="309">IF(NOT(OR(F78="нд",I78="нд")),F78-I78,F78)</f>
        <v>нд</v>
      </c>
      <c r="S78" s="129" t="str">
        <f>IF(NOT(OR(G78="нд",I78="нд")),G78-I78,G78)</f>
        <v>нд</v>
      </c>
      <c r="T78" s="130" t="str">
        <f>IF(SUM(I78)-SUM(H78)=0,"нд",SUM(I78)-SUM(H78))</f>
        <v>нд</v>
      </c>
      <c r="U78" s="160" t="str">
        <f t="shared" si="12"/>
        <v>нд</v>
      </c>
      <c r="V78" s="34"/>
    </row>
    <row r="79" spans="1:22" ht="31.5" x14ac:dyDescent="0.25">
      <c r="A79" s="32" t="s">
        <v>227</v>
      </c>
      <c r="B79" s="63" t="s">
        <v>394</v>
      </c>
      <c r="C79" s="34" t="s">
        <v>57</v>
      </c>
      <c r="D79" s="96" t="s">
        <v>26</v>
      </c>
      <c r="E79" s="8" t="s">
        <v>26</v>
      </c>
      <c r="F79" s="31" t="s">
        <v>26</v>
      </c>
      <c r="G79" s="31" t="s">
        <v>26</v>
      </c>
      <c r="H79" s="30" t="str">
        <f>IF(NOT(SUM(J79,L79,N79,P79)=0),SUM(J79,L79,N79,P79),"нд")</f>
        <v>нд</v>
      </c>
      <c r="I79" s="30" t="str">
        <f>IF(NOT(SUM(K79,M79,O79,Q79)=0),SUM(K79,M79,O79,Q79),"нд")</f>
        <v>нд</v>
      </c>
      <c r="J79" s="31" t="s">
        <v>26</v>
      </c>
      <c r="K79" s="31" t="s">
        <v>26</v>
      </c>
      <c r="L79" s="31" t="s">
        <v>26</v>
      </c>
      <c r="M79" s="131" t="s">
        <v>26</v>
      </c>
      <c r="N79" s="31" t="s">
        <v>26</v>
      </c>
      <c r="O79" s="31" t="s">
        <v>26</v>
      </c>
      <c r="P79" s="31" t="s">
        <v>26</v>
      </c>
      <c r="Q79" s="105" t="s">
        <v>26</v>
      </c>
      <c r="R79" s="129" t="str">
        <f t="shared" si="309"/>
        <v>нд</v>
      </c>
      <c r="S79" s="129" t="str">
        <f t="shared" ref="S79:S127" si="310">IF(NOT(OR(G79="нд",I79="нд")),G79-I79,G79)</f>
        <v>нд</v>
      </c>
      <c r="T79" s="130" t="str">
        <f t="shared" ref="T79:T128" si="311">IF(SUM(I79)-SUM(H79)=0,"нд",SUM(I79)-SUM(H79))</f>
        <v>нд</v>
      </c>
      <c r="U79" s="160" t="str">
        <f t="shared" si="12"/>
        <v>нд</v>
      </c>
      <c r="V79" s="34"/>
    </row>
    <row r="80" spans="1:22" ht="31.5" x14ac:dyDescent="0.25">
      <c r="A80" s="32" t="s">
        <v>228</v>
      </c>
      <c r="B80" s="63" t="s">
        <v>395</v>
      </c>
      <c r="C80" s="34" t="s">
        <v>58</v>
      </c>
      <c r="D80" s="31" t="s">
        <v>26</v>
      </c>
      <c r="E80" s="8">
        <v>0.47</v>
      </c>
      <c r="F80" s="31" t="s">
        <v>26</v>
      </c>
      <c r="G80" s="31" t="s">
        <v>26</v>
      </c>
      <c r="H80" s="30" t="str">
        <f t="shared" ref="H80:I143" si="312">IF(NOT(SUM(J80,L80,N80,P80)=0),SUM(J80,L80,N80,P80),"нд")</f>
        <v>нд</v>
      </c>
      <c r="I80" s="30" t="str">
        <f t="shared" si="312"/>
        <v>нд</v>
      </c>
      <c r="J80" s="31" t="s">
        <v>26</v>
      </c>
      <c r="K80" s="31" t="s">
        <v>26</v>
      </c>
      <c r="L80" s="31" t="s">
        <v>26</v>
      </c>
      <c r="M80" s="131" t="s">
        <v>26</v>
      </c>
      <c r="N80" s="31" t="s">
        <v>26</v>
      </c>
      <c r="O80" s="31" t="s">
        <v>26</v>
      </c>
      <c r="P80" s="31" t="s">
        <v>26</v>
      </c>
      <c r="Q80" s="105" t="s">
        <v>26</v>
      </c>
      <c r="R80" s="129" t="str">
        <f t="shared" si="309"/>
        <v>нд</v>
      </c>
      <c r="S80" s="129" t="str">
        <f t="shared" si="310"/>
        <v>нд</v>
      </c>
      <c r="T80" s="130" t="str">
        <f t="shared" si="311"/>
        <v>нд</v>
      </c>
      <c r="U80" s="160" t="str">
        <f t="shared" si="12"/>
        <v>нд</v>
      </c>
      <c r="V80" s="34"/>
    </row>
    <row r="81" spans="1:22" ht="31.5" x14ac:dyDescent="0.25">
      <c r="A81" s="32" t="s">
        <v>229</v>
      </c>
      <c r="B81" s="63" t="s">
        <v>396</v>
      </c>
      <c r="C81" s="30" t="s">
        <v>59</v>
      </c>
      <c r="D81" s="83" t="s">
        <v>26</v>
      </c>
      <c r="E81" s="8">
        <v>0.52200000000000002</v>
      </c>
      <c r="F81" s="31" t="s">
        <v>26</v>
      </c>
      <c r="G81" s="133" t="s">
        <v>26</v>
      </c>
      <c r="H81" s="30" t="str">
        <f t="shared" si="312"/>
        <v>нд</v>
      </c>
      <c r="I81" s="30" t="str">
        <f t="shared" si="312"/>
        <v>нд</v>
      </c>
      <c r="J81" s="31" t="s">
        <v>26</v>
      </c>
      <c r="K81" s="31" t="s">
        <v>26</v>
      </c>
      <c r="L81" s="31" t="s">
        <v>26</v>
      </c>
      <c r="M81" s="131" t="s">
        <v>26</v>
      </c>
      <c r="N81" s="133" t="s">
        <v>26</v>
      </c>
      <c r="O81" s="105" t="s">
        <v>26</v>
      </c>
      <c r="P81" s="31" t="s">
        <v>26</v>
      </c>
      <c r="Q81" s="105" t="s">
        <v>26</v>
      </c>
      <c r="R81" s="129" t="str">
        <f t="shared" si="309"/>
        <v>нд</v>
      </c>
      <c r="S81" s="129" t="s">
        <v>26</v>
      </c>
      <c r="T81" s="130" t="str">
        <f t="shared" si="311"/>
        <v>нд</v>
      </c>
      <c r="U81" s="160" t="str">
        <f t="shared" si="12"/>
        <v>нд</v>
      </c>
      <c r="V81" s="30"/>
    </row>
    <row r="82" spans="1:22" ht="31.5" x14ac:dyDescent="0.25">
      <c r="A82" s="32" t="s">
        <v>230</v>
      </c>
      <c r="B82" s="63" t="s">
        <v>397</v>
      </c>
      <c r="C82" s="34" t="s">
        <v>60</v>
      </c>
      <c r="D82" s="83" t="s">
        <v>26</v>
      </c>
      <c r="E82" s="129">
        <v>0.52500000000000002</v>
      </c>
      <c r="F82" s="105" t="s">
        <v>26</v>
      </c>
      <c r="G82" s="31" t="s">
        <v>26</v>
      </c>
      <c r="H82" s="30" t="str">
        <f t="shared" si="312"/>
        <v>нд</v>
      </c>
      <c r="I82" s="30" t="str">
        <f t="shared" si="312"/>
        <v>нд</v>
      </c>
      <c r="J82" s="105" t="s">
        <v>26</v>
      </c>
      <c r="K82" s="105" t="s">
        <v>26</v>
      </c>
      <c r="L82" s="108" t="s">
        <v>26</v>
      </c>
      <c r="M82" s="108" t="s">
        <v>26</v>
      </c>
      <c r="N82" s="31" t="s">
        <v>26</v>
      </c>
      <c r="O82" s="105" t="s">
        <v>26</v>
      </c>
      <c r="P82" s="108" t="s">
        <v>26</v>
      </c>
      <c r="Q82" s="105" t="s">
        <v>26</v>
      </c>
      <c r="R82" s="129" t="str">
        <f t="shared" si="309"/>
        <v>нд</v>
      </c>
      <c r="S82" s="129" t="str">
        <f t="shared" si="310"/>
        <v>нд</v>
      </c>
      <c r="T82" s="130" t="str">
        <f t="shared" si="311"/>
        <v>нд</v>
      </c>
      <c r="U82" s="160" t="str">
        <f t="shared" si="12"/>
        <v>нд</v>
      </c>
      <c r="V82" s="34"/>
    </row>
    <row r="83" spans="1:22" ht="31.5" x14ac:dyDescent="0.25">
      <c r="A83" s="32" t="s">
        <v>231</v>
      </c>
      <c r="B83" s="63" t="s">
        <v>398</v>
      </c>
      <c r="C83" s="34" t="s">
        <v>61</v>
      </c>
      <c r="D83" s="31" t="s">
        <v>26</v>
      </c>
      <c r="E83" s="8">
        <v>0.47199999999999998</v>
      </c>
      <c r="F83" s="31" t="s">
        <v>26</v>
      </c>
      <c r="G83" s="31" t="s">
        <v>26</v>
      </c>
      <c r="H83" s="30" t="str">
        <f t="shared" si="312"/>
        <v>нд</v>
      </c>
      <c r="I83" s="30" t="str">
        <f t="shared" si="312"/>
        <v>нд</v>
      </c>
      <c r="J83" s="31" t="s">
        <v>26</v>
      </c>
      <c r="K83" s="31" t="s">
        <v>26</v>
      </c>
      <c r="L83" s="31" t="s">
        <v>26</v>
      </c>
      <c r="M83" s="131" t="s">
        <v>26</v>
      </c>
      <c r="N83" s="31" t="s">
        <v>26</v>
      </c>
      <c r="O83" s="31" t="s">
        <v>26</v>
      </c>
      <c r="P83" s="31" t="s">
        <v>26</v>
      </c>
      <c r="Q83" s="105" t="s">
        <v>26</v>
      </c>
      <c r="R83" s="129" t="str">
        <f t="shared" si="309"/>
        <v>нд</v>
      </c>
      <c r="S83" s="129" t="str">
        <f t="shared" si="310"/>
        <v>нд</v>
      </c>
      <c r="T83" s="130" t="str">
        <f t="shared" si="311"/>
        <v>нд</v>
      </c>
      <c r="U83" s="160" t="str">
        <f t="shared" si="12"/>
        <v>нд</v>
      </c>
      <c r="V83" s="34"/>
    </row>
    <row r="84" spans="1:22" ht="31.5" x14ac:dyDescent="0.25">
      <c r="A84" s="32" t="s">
        <v>232</v>
      </c>
      <c r="B84" s="63" t="s">
        <v>399</v>
      </c>
      <c r="C84" s="34" t="s">
        <v>62</v>
      </c>
      <c r="D84" s="96" t="s">
        <v>26</v>
      </c>
      <c r="E84" s="8" t="s">
        <v>26</v>
      </c>
      <c r="F84" s="31" t="s">
        <v>26</v>
      </c>
      <c r="G84" s="31" t="s">
        <v>26</v>
      </c>
      <c r="H84" s="30" t="str">
        <f t="shared" si="312"/>
        <v>нд</v>
      </c>
      <c r="I84" s="30" t="str">
        <f t="shared" si="312"/>
        <v>нд</v>
      </c>
      <c r="J84" s="31" t="s">
        <v>26</v>
      </c>
      <c r="K84" s="31" t="s">
        <v>26</v>
      </c>
      <c r="L84" s="31" t="s">
        <v>26</v>
      </c>
      <c r="M84" s="131" t="s">
        <v>26</v>
      </c>
      <c r="N84" s="31" t="s">
        <v>26</v>
      </c>
      <c r="O84" s="31" t="s">
        <v>26</v>
      </c>
      <c r="P84" s="31" t="s">
        <v>26</v>
      </c>
      <c r="Q84" s="105" t="s">
        <v>26</v>
      </c>
      <c r="R84" s="129" t="str">
        <f t="shared" si="309"/>
        <v>нд</v>
      </c>
      <c r="S84" s="129" t="str">
        <f t="shared" si="310"/>
        <v>нд</v>
      </c>
      <c r="T84" s="130" t="str">
        <f t="shared" si="311"/>
        <v>нд</v>
      </c>
      <c r="U84" s="160" t="str">
        <f t="shared" si="12"/>
        <v>нд</v>
      </c>
      <c r="V84" s="34"/>
    </row>
    <row r="85" spans="1:22" ht="31.5" x14ac:dyDescent="0.25">
      <c r="A85" s="32" t="s">
        <v>233</v>
      </c>
      <c r="B85" s="63" t="s">
        <v>400</v>
      </c>
      <c r="C85" s="30" t="s">
        <v>63</v>
      </c>
      <c r="D85" s="83" t="s">
        <v>26</v>
      </c>
      <c r="E85" s="129" t="s">
        <v>26</v>
      </c>
      <c r="F85" s="31" t="s">
        <v>26</v>
      </c>
      <c r="G85" s="31" t="s">
        <v>26</v>
      </c>
      <c r="H85" s="30" t="str">
        <f t="shared" si="312"/>
        <v>нд</v>
      </c>
      <c r="I85" s="30" t="str">
        <f t="shared" si="312"/>
        <v>нд</v>
      </c>
      <c r="J85" s="31" t="s">
        <v>26</v>
      </c>
      <c r="K85" s="31" t="s">
        <v>26</v>
      </c>
      <c r="L85" s="31" t="s">
        <v>26</v>
      </c>
      <c r="M85" s="131" t="s">
        <v>26</v>
      </c>
      <c r="N85" s="31" t="s">
        <v>26</v>
      </c>
      <c r="O85" s="31" t="s">
        <v>26</v>
      </c>
      <c r="P85" s="31" t="s">
        <v>26</v>
      </c>
      <c r="Q85" s="105" t="s">
        <v>26</v>
      </c>
      <c r="R85" s="129" t="str">
        <f t="shared" si="309"/>
        <v>нд</v>
      </c>
      <c r="S85" s="129" t="str">
        <f t="shared" si="310"/>
        <v>нд</v>
      </c>
      <c r="T85" s="130" t="str">
        <f t="shared" si="311"/>
        <v>нд</v>
      </c>
      <c r="U85" s="160" t="str">
        <f t="shared" si="12"/>
        <v>нд</v>
      </c>
      <c r="V85" s="30"/>
    </row>
    <row r="86" spans="1:22" ht="31.5" x14ac:dyDescent="0.25">
      <c r="A86" s="32" t="s">
        <v>234</v>
      </c>
      <c r="B86" s="63" t="s">
        <v>401</v>
      </c>
      <c r="C86" s="34" t="s">
        <v>64</v>
      </c>
      <c r="D86" s="83" t="s">
        <v>26</v>
      </c>
      <c r="E86" s="129">
        <v>8.7999999999999995E-2</v>
      </c>
      <c r="F86" s="105" t="s">
        <v>26</v>
      </c>
      <c r="G86" s="31" t="s">
        <v>26</v>
      </c>
      <c r="H86" s="30" t="str">
        <f t="shared" si="312"/>
        <v>нд</v>
      </c>
      <c r="I86" s="30" t="str">
        <f t="shared" si="312"/>
        <v>нд</v>
      </c>
      <c r="J86" s="105" t="s">
        <v>26</v>
      </c>
      <c r="K86" s="105" t="s">
        <v>26</v>
      </c>
      <c r="L86" s="108" t="s">
        <v>26</v>
      </c>
      <c r="M86" s="108" t="s">
        <v>26</v>
      </c>
      <c r="N86" s="31" t="s">
        <v>26</v>
      </c>
      <c r="O86" s="105" t="s">
        <v>26</v>
      </c>
      <c r="P86" s="108" t="s">
        <v>26</v>
      </c>
      <c r="Q86" s="105" t="s">
        <v>26</v>
      </c>
      <c r="R86" s="129" t="str">
        <f t="shared" si="309"/>
        <v>нд</v>
      </c>
      <c r="S86" s="129" t="str">
        <f t="shared" si="310"/>
        <v>нд</v>
      </c>
      <c r="T86" s="130" t="str">
        <f t="shared" si="311"/>
        <v>нд</v>
      </c>
      <c r="U86" s="160" t="str">
        <f t="shared" ref="U86:U150" si="313">IF(AND(NOT(SUM(H86)=0),NOT(SUM(H86)=0)),ROUND(SUM(T86)/SUM(H86)*100,2),"нд")</f>
        <v>нд</v>
      </c>
      <c r="V86" s="34"/>
    </row>
    <row r="87" spans="1:22" ht="47.25" customHeight="1" x14ac:dyDescent="0.25">
      <c r="A87" s="32" t="s">
        <v>235</v>
      </c>
      <c r="B87" s="63" t="s">
        <v>402</v>
      </c>
      <c r="C87" s="34" t="s">
        <v>65</v>
      </c>
      <c r="D87" s="96" t="s">
        <v>26</v>
      </c>
      <c r="E87" s="129" t="s">
        <v>26</v>
      </c>
      <c r="F87" s="31" t="s">
        <v>26</v>
      </c>
      <c r="G87" s="31" t="s">
        <v>26</v>
      </c>
      <c r="H87" s="30" t="str">
        <f t="shared" si="312"/>
        <v>нд</v>
      </c>
      <c r="I87" s="30" t="str">
        <f t="shared" si="312"/>
        <v>нд</v>
      </c>
      <c r="J87" s="31" t="s">
        <v>26</v>
      </c>
      <c r="K87" s="31" t="s">
        <v>26</v>
      </c>
      <c r="L87" s="31" t="s">
        <v>26</v>
      </c>
      <c r="M87" s="131" t="s">
        <v>26</v>
      </c>
      <c r="N87" s="31" t="s">
        <v>26</v>
      </c>
      <c r="O87" s="31" t="s">
        <v>26</v>
      </c>
      <c r="P87" s="31" t="s">
        <v>26</v>
      </c>
      <c r="Q87" s="105" t="s">
        <v>26</v>
      </c>
      <c r="R87" s="129" t="str">
        <f t="shared" si="309"/>
        <v>нд</v>
      </c>
      <c r="S87" s="129" t="str">
        <f t="shared" si="310"/>
        <v>нд</v>
      </c>
      <c r="T87" s="130" t="str">
        <f t="shared" si="311"/>
        <v>нд</v>
      </c>
      <c r="U87" s="160" t="str">
        <f t="shared" si="313"/>
        <v>нд</v>
      </c>
      <c r="V87" s="34"/>
    </row>
    <row r="88" spans="1:22" ht="47.25" x14ac:dyDescent="0.25">
      <c r="A88" s="32" t="s">
        <v>236</v>
      </c>
      <c r="B88" s="63" t="s">
        <v>403</v>
      </c>
      <c r="C88" s="34" t="s">
        <v>66</v>
      </c>
      <c r="D88" s="31" t="s">
        <v>26</v>
      </c>
      <c r="E88" s="8">
        <v>0.67300000000000004</v>
      </c>
      <c r="F88" s="31" t="s">
        <v>26</v>
      </c>
      <c r="G88" s="31" t="s">
        <v>26</v>
      </c>
      <c r="H88" s="30" t="str">
        <f t="shared" si="312"/>
        <v>нд</v>
      </c>
      <c r="I88" s="30" t="str">
        <f t="shared" si="312"/>
        <v>нд</v>
      </c>
      <c r="J88" s="31" t="s">
        <v>26</v>
      </c>
      <c r="K88" s="31" t="s">
        <v>26</v>
      </c>
      <c r="L88" s="31" t="s">
        <v>26</v>
      </c>
      <c r="M88" s="131" t="s">
        <v>26</v>
      </c>
      <c r="N88" s="31" t="s">
        <v>26</v>
      </c>
      <c r="O88" s="31" t="s">
        <v>26</v>
      </c>
      <c r="P88" s="31" t="s">
        <v>26</v>
      </c>
      <c r="Q88" s="105" t="s">
        <v>26</v>
      </c>
      <c r="R88" s="129" t="str">
        <f t="shared" si="309"/>
        <v>нд</v>
      </c>
      <c r="S88" s="129" t="str">
        <f t="shared" si="310"/>
        <v>нд</v>
      </c>
      <c r="T88" s="130" t="str">
        <f t="shared" si="311"/>
        <v>нд</v>
      </c>
      <c r="U88" s="160" t="str">
        <f t="shared" si="313"/>
        <v>нд</v>
      </c>
      <c r="V88" s="34"/>
    </row>
    <row r="89" spans="1:22" x14ac:dyDescent="0.25">
      <c r="A89" s="43" t="s">
        <v>237</v>
      </c>
      <c r="B89" s="64" t="s">
        <v>67</v>
      </c>
      <c r="C89" s="45" t="s">
        <v>25</v>
      </c>
      <c r="D89" s="92" t="str">
        <f t="shared" ref="D89" si="314">IF(NOT(SUM(D90:D128)=0),SUM(D90:D128),"нд")</f>
        <v>нд</v>
      </c>
      <c r="E89" s="7">
        <f t="shared" ref="E89" si="315">IF(NOT(SUM(E90:E128)=0),SUM(E90:E128),"нд")</f>
        <v>20.167000000000009</v>
      </c>
      <c r="F89" s="92" t="str">
        <f t="shared" ref="F89:G89" si="316">IF(NOT(SUM(F90:F128)=0),SUM(F90:F128),"нд")</f>
        <v>нд</v>
      </c>
      <c r="G89" s="92" t="str">
        <f t="shared" si="316"/>
        <v>нд</v>
      </c>
      <c r="H89" s="92" t="str">
        <f t="shared" ref="H89:I89" si="317">IF(NOT(SUM(H90:H128)=0),SUM(H90:H128),"нд")</f>
        <v>нд</v>
      </c>
      <c r="I89" s="92" t="str">
        <f t="shared" si="317"/>
        <v>нд</v>
      </c>
      <c r="J89" s="92" t="str">
        <f t="shared" ref="J89" si="318">IF(NOT(SUM(J90:J128)=0),SUM(J90:J128),"нд")</f>
        <v>нд</v>
      </c>
      <c r="K89" s="92" t="str">
        <f t="shared" ref="K89" si="319">IF(NOT(SUM(K90:K128)=0),SUM(K90:K128),"нд")</f>
        <v>нд</v>
      </c>
      <c r="L89" s="92" t="str">
        <f t="shared" ref="L89:M89" si="320">IF(NOT(SUM(L90:L128)=0),SUM(L90:L128),"нд")</f>
        <v>нд</v>
      </c>
      <c r="M89" s="92" t="str">
        <f t="shared" si="320"/>
        <v>нд</v>
      </c>
      <c r="N89" s="92" t="str">
        <f t="shared" ref="N89" si="321">IF(NOT(SUM(N90:N128)=0),SUM(N90:N128),"нд")</f>
        <v>нд</v>
      </c>
      <c r="O89" s="92" t="str">
        <f t="shared" ref="O89" si="322">IF(NOT(SUM(O90:O128)=0),SUM(O90:O128),"нд")</f>
        <v>нд</v>
      </c>
      <c r="P89" s="92" t="str">
        <f t="shared" ref="P89" si="323">IF(NOT(SUM(P90:P128)=0),SUM(P90:P128),"нд")</f>
        <v>нд</v>
      </c>
      <c r="Q89" s="118" t="str">
        <f t="shared" ref="Q89:S89" si="324">IF(NOT(SUM(Q90:Q128)=0),SUM(Q90:Q128),"нд")</f>
        <v>нд</v>
      </c>
      <c r="R89" s="92" t="str">
        <f t="shared" si="324"/>
        <v>нд</v>
      </c>
      <c r="S89" s="92" t="str">
        <f t="shared" si="324"/>
        <v>нд</v>
      </c>
      <c r="T89" s="92" t="str">
        <f t="shared" ref="T89" si="325">IF(NOT(SUM(T90:T128)=0),SUM(T90:T128),"нд")</f>
        <v>нд</v>
      </c>
      <c r="U89" s="155" t="str">
        <f t="shared" si="313"/>
        <v>нд</v>
      </c>
      <c r="V89" s="45"/>
    </row>
    <row r="90" spans="1:22" ht="31.5" x14ac:dyDescent="0.25">
      <c r="A90" s="32" t="s">
        <v>238</v>
      </c>
      <c r="B90" s="63" t="s">
        <v>404</v>
      </c>
      <c r="C90" s="34" t="s">
        <v>68</v>
      </c>
      <c r="D90" s="97" t="s">
        <v>26</v>
      </c>
      <c r="E90" s="8" t="s">
        <v>26</v>
      </c>
      <c r="F90" s="30" t="s">
        <v>26</v>
      </c>
      <c r="G90" s="30" t="s">
        <v>26</v>
      </c>
      <c r="H90" s="30" t="str">
        <f t="shared" si="312"/>
        <v>нд</v>
      </c>
      <c r="I90" s="30" t="str">
        <f t="shared" si="312"/>
        <v>нд</v>
      </c>
      <c r="J90" s="31" t="s">
        <v>26</v>
      </c>
      <c r="K90" s="31" t="s">
        <v>26</v>
      </c>
      <c r="L90" s="31" t="s">
        <v>26</v>
      </c>
      <c r="M90" s="131" t="s">
        <v>26</v>
      </c>
      <c r="N90" s="31" t="s">
        <v>26</v>
      </c>
      <c r="O90" s="31" t="s">
        <v>26</v>
      </c>
      <c r="P90" s="31" t="s">
        <v>26</v>
      </c>
      <c r="Q90" s="105" t="s">
        <v>26</v>
      </c>
      <c r="R90" s="129" t="str">
        <f t="shared" si="309"/>
        <v>нд</v>
      </c>
      <c r="S90" s="129" t="str">
        <f t="shared" si="310"/>
        <v>нд</v>
      </c>
      <c r="T90" s="130" t="str">
        <f t="shared" si="311"/>
        <v>нд</v>
      </c>
      <c r="U90" s="160" t="str">
        <f t="shared" si="313"/>
        <v>нд</v>
      </c>
      <c r="V90" s="34"/>
    </row>
    <row r="91" spans="1:22" ht="31.5" x14ac:dyDescent="0.25">
      <c r="A91" s="32" t="s">
        <v>239</v>
      </c>
      <c r="B91" s="63" t="s">
        <v>405</v>
      </c>
      <c r="C91" s="34" t="s">
        <v>69</v>
      </c>
      <c r="D91" s="97" t="s">
        <v>26</v>
      </c>
      <c r="E91" s="8" t="s">
        <v>26</v>
      </c>
      <c r="F91" s="30" t="s">
        <v>26</v>
      </c>
      <c r="G91" s="30" t="s">
        <v>26</v>
      </c>
      <c r="H91" s="30" t="str">
        <f t="shared" si="312"/>
        <v>нд</v>
      </c>
      <c r="I91" s="30" t="str">
        <f t="shared" si="312"/>
        <v>нд</v>
      </c>
      <c r="J91" s="31" t="s">
        <v>26</v>
      </c>
      <c r="K91" s="31" t="s">
        <v>26</v>
      </c>
      <c r="L91" s="31" t="s">
        <v>26</v>
      </c>
      <c r="M91" s="131" t="s">
        <v>26</v>
      </c>
      <c r="N91" s="31" t="s">
        <v>26</v>
      </c>
      <c r="O91" s="31" t="s">
        <v>26</v>
      </c>
      <c r="P91" s="31" t="s">
        <v>26</v>
      </c>
      <c r="Q91" s="105" t="s">
        <v>26</v>
      </c>
      <c r="R91" s="129" t="str">
        <f t="shared" si="309"/>
        <v>нд</v>
      </c>
      <c r="S91" s="129" t="str">
        <f t="shared" si="310"/>
        <v>нд</v>
      </c>
      <c r="T91" s="130" t="str">
        <f t="shared" si="311"/>
        <v>нд</v>
      </c>
      <c r="U91" s="160" t="str">
        <f t="shared" si="313"/>
        <v>нд</v>
      </c>
      <c r="V91" s="34"/>
    </row>
    <row r="92" spans="1:22" ht="31.5" x14ac:dyDescent="0.25">
      <c r="A92" s="32" t="s">
        <v>240</v>
      </c>
      <c r="B92" s="63" t="s">
        <v>406</v>
      </c>
      <c r="C92" s="34" t="s">
        <v>70</v>
      </c>
      <c r="D92" s="30" t="s">
        <v>26</v>
      </c>
      <c r="E92" s="8">
        <v>1.819</v>
      </c>
      <c r="F92" s="30" t="s">
        <v>26</v>
      </c>
      <c r="G92" s="30" t="s">
        <v>26</v>
      </c>
      <c r="H92" s="30" t="str">
        <f t="shared" si="312"/>
        <v>нд</v>
      </c>
      <c r="I92" s="30" t="str">
        <f t="shared" si="312"/>
        <v>нд</v>
      </c>
      <c r="J92" s="31" t="s">
        <v>26</v>
      </c>
      <c r="K92" s="31" t="s">
        <v>26</v>
      </c>
      <c r="L92" s="31" t="s">
        <v>26</v>
      </c>
      <c r="M92" s="131" t="s">
        <v>26</v>
      </c>
      <c r="N92" s="31" t="s">
        <v>26</v>
      </c>
      <c r="O92" s="31" t="s">
        <v>26</v>
      </c>
      <c r="P92" s="31" t="s">
        <v>26</v>
      </c>
      <c r="Q92" s="105" t="s">
        <v>26</v>
      </c>
      <c r="R92" s="129" t="str">
        <f t="shared" si="309"/>
        <v>нд</v>
      </c>
      <c r="S92" s="129" t="str">
        <f t="shared" si="310"/>
        <v>нд</v>
      </c>
      <c r="T92" s="130" t="str">
        <f t="shared" si="311"/>
        <v>нд</v>
      </c>
      <c r="U92" s="160" t="str">
        <f t="shared" si="313"/>
        <v>нд</v>
      </c>
      <c r="V92" s="34"/>
    </row>
    <row r="93" spans="1:22" ht="47.25" x14ac:dyDescent="0.25">
      <c r="A93" s="32" t="s">
        <v>241</v>
      </c>
      <c r="B93" s="65" t="s">
        <v>407</v>
      </c>
      <c r="C93" s="30" t="s">
        <v>408</v>
      </c>
      <c r="D93" s="83" t="s">
        <v>26</v>
      </c>
      <c r="E93" s="11">
        <v>2.0859999999999999</v>
      </c>
      <c r="F93" s="31" t="s">
        <v>26</v>
      </c>
      <c r="G93" s="31" t="s">
        <v>26</v>
      </c>
      <c r="H93" s="30" t="str">
        <f t="shared" si="312"/>
        <v>нд</v>
      </c>
      <c r="I93" s="30" t="str">
        <f t="shared" si="312"/>
        <v>нд</v>
      </c>
      <c r="J93" s="31" t="s">
        <v>26</v>
      </c>
      <c r="K93" s="31" t="s">
        <v>26</v>
      </c>
      <c r="L93" s="31" t="s">
        <v>26</v>
      </c>
      <c r="M93" s="131" t="s">
        <v>26</v>
      </c>
      <c r="N93" s="31" t="s">
        <v>26</v>
      </c>
      <c r="O93" s="31" t="s">
        <v>26</v>
      </c>
      <c r="P93" s="31" t="s">
        <v>26</v>
      </c>
      <c r="Q93" s="105" t="s">
        <v>26</v>
      </c>
      <c r="R93" s="129" t="str">
        <f t="shared" si="309"/>
        <v>нд</v>
      </c>
      <c r="S93" s="129" t="str">
        <f t="shared" si="310"/>
        <v>нд</v>
      </c>
      <c r="T93" s="130" t="str">
        <f t="shared" si="311"/>
        <v>нд</v>
      </c>
      <c r="U93" s="160" t="str">
        <f t="shared" si="313"/>
        <v>нд</v>
      </c>
      <c r="V93" s="30"/>
    </row>
    <row r="94" spans="1:22" ht="31.5" x14ac:dyDescent="0.25">
      <c r="A94" s="32" t="s">
        <v>242</v>
      </c>
      <c r="B94" s="63" t="s">
        <v>409</v>
      </c>
      <c r="C94" s="34" t="s">
        <v>71</v>
      </c>
      <c r="D94" s="31" t="s">
        <v>26</v>
      </c>
      <c r="E94" s="8">
        <v>1.867</v>
      </c>
      <c r="F94" s="31" t="s">
        <v>26</v>
      </c>
      <c r="G94" s="31" t="s">
        <v>26</v>
      </c>
      <c r="H94" s="30" t="str">
        <f t="shared" si="312"/>
        <v>нд</v>
      </c>
      <c r="I94" s="30" t="str">
        <f t="shared" si="312"/>
        <v>нд</v>
      </c>
      <c r="J94" s="31" t="s">
        <v>26</v>
      </c>
      <c r="K94" s="31" t="s">
        <v>26</v>
      </c>
      <c r="L94" s="31" t="s">
        <v>26</v>
      </c>
      <c r="M94" s="131" t="s">
        <v>26</v>
      </c>
      <c r="N94" s="31" t="s">
        <v>26</v>
      </c>
      <c r="O94" s="31" t="s">
        <v>26</v>
      </c>
      <c r="P94" s="31" t="s">
        <v>26</v>
      </c>
      <c r="Q94" s="105" t="s">
        <v>26</v>
      </c>
      <c r="R94" s="129" t="str">
        <f t="shared" si="309"/>
        <v>нд</v>
      </c>
      <c r="S94" s="129" t="str">
        <f t="shared" si="310"/>
        <v>нд</v>
      </c>
      <c r="T94" s="130" t="str">
        <f t="shared" si="311"/>
        <v>нд</v>
      </c>
      <c r="U94" s="160" t="str">
        <f t="shared" si="313"/>
        <v>нд</v>
      </c>
      <c r="V94" s="34"/>
    </row>
    <row r="95" spans="1:22" ht="31.5" x14ac:dyDescent="0.25">
      <c r="A95" s="32" t="s">
        <v>243</v>
      </c>
      <c r="B95" s="63" t="s">
        <v>410</v>
      </c>
      <c r="C95" s="34" t="s">
        <v>72</v>
      </c>
      <c r="D95" s="96" t="s">
        <v>26</v>
      </c>
      <c r="E95" s="8" t="s">
        <v>26</v>
      </c>
      <c r="F95" s="31" t="s">
        <v>26</v>
      </c>
      <c r="G95" s="31" t="s">
        <v>26</v>
      </c>
      <c r="H95" s="30" t="str">
        <f t="shared" si="312"/>
        <v>нд</v>
      </c>
      <c r="I95" s="30" t="str">
        <f t="shared" si="312"/>
        <v>нд</v>
      </c>
      <c r="J95" s="31" t="s">
        <v>26</v>
      </c>
      <c r="K95" s="31" t="s">
        <v>26</v>
      </c>
      <c r="L95" s="31" t="s">
        <v>26</v>
      </c>
      <c r="M95" s="131" t="s">
        <v>26</v>
      </c>
      <c r="N95" s="31" t="s">
        <v>26</v>
      </c>
      <c r="O95" s="31" t="s">
        <v>26</v>
      </c>
      <c r="P95" s="31" t="s">
        <v>26</v>
      </c>
      <c r="Q95" s="105" t="s">
        <v>26</v>
      </c>
      <c r="R95" s="129" t="str">
        <f t="shared" si="309"/>
        <v>нд</v>
      </c>
      <c r="S95" s="129" t="str">
        <f t="shared" si="310"/>
        <v>нд</v>
      </c>
      <c r="T95" s="130" t="str">
        <f t="shared" si="311"/>
        <v>нд</v>
      </c>
      <c r="U95" s="160" t="str">
        <f t="shared" si="313"/>
        <v>нд</v>
      </c>
      <c r="V95" s="34"/>
    </row>
    <row r="96" spans="1:22" ht="31.5" x14ac:dyDescent="0.25">
      <c r="A96" s="32" t="s">
        <v>244</v>
      </c>
      <c r="B96" s="63" t="s">
        <v>411</v>
      </c>
      <c r="C96" s="34" t="s">
        <v>73</v>
      </c>
      <c r="D96" s="31" t="s">
        <v>26</v>
      </c>
      <c r="E96" s="8">
        <v>1.048</v>
      </c>
      <c r="F96" s="31" t="s">
        <v>26</v>
      </c>
      <c r="G96" s="31" t="s">
        <v>26</v>
      </c>
      <c r="H96" s="30" t="str">
        <f t="shared" si="312"/>
        <v>нд</v>
      </c>
      <c r="I96" s="30" t="str">
        <f t="shared" si="312"/>
        <v>нд</v>
      </c>
      <c r="J96" s="31" t="s">
        <v>26</v>
      </c>
      <c r="K96" s="31" t="s">
        <v>26</v>
      </c>
      <c r="L96" s="31" t="s">
        <v>26</v>
      </c>
      <c r="M96" s="131" t="s">
        <v>26</v>
      </c>
      <c r="N96" s="31" t="s">
        <v>26</v>
      </c>
      <c r="O96" s="31" t="s">
        <v>26</v>
      </c>
      <c r="P96" s="31" t="s">
        <v>26</v>
      </c>
      <c r="Q96" s="105" t="s">
        <v>26</v>
      </c>
      <c r="R96" s="129" t="str">
        <f t="shared" si="309"/>
        <v>нд</v>
      </c>
      <c r="S96" s="129" t="str">
        <f t="shared" si="310"/>
        <v>нд</v>
      </c>
      <c r="T96" s="130" t="str">
        <f t="shared" si="311"/>
        <v>нд</v>
      </c>
      <c r="U96" s="160" t="str">
        <f t="shared" si="313"/>
        <v>нд</v>
      </c>
      <c r="V96" s="34"/>
    </row>
    <row r="97" spans="1:22" ht="31.5" x14ac:dyDescent="0.25">
      <c r="A97" s="32" t="s">
        <v>245</v>
      </c>
      <c r="B97" s="63" t="s">
        <v>412</v>
      </c>
      <c r="C97" s="34" t="s">
        <v>74</v>
      </c>
      <c r="D97" s="31" t="s">
        <v>26</v>
      </c>
      <c r="E97" s="8">
        <v>1.8819999999999999</v>
      </c>
      <c r="F97" s="31" t="s">
        <v>26</v>
      </c>
      <c r="G97" s="31" t="s">
        <v>26</v>
      </c>
      <c r="H97" s="30" t="str">
        <f t="shared" si="312"/>
        <v>нд</v>
      </c>
      <c r="I97" s="30" t="str">
        <f t="shared" si="312"/>
        <v>нд</v>
      </c>
      <c r="J97" s="31" t="s">
        <v>26</v>
      </c>
      <c r="K97" s="31" t="s">
        <v>26</v>
      </c>
      <c r="L97" s="31" t="s">
        <v>26</v>
      </c>
      <c r="M97" s="131" t="s">
        <v>26</v>
      </c>
      <c r="N97" s="31" t="s">
        <v>26</v>
      </c>
      <c r="O97" s="31" t="s">
        <v>26</v>
      </c>
      <c r="P97" s="31" t="s">
        <v>26</v>
      </c>
      <c r="Q97" s="105" t="s">
        <v>26</v>
      </c>
      <c r="R97" s="129" t="str">
        <f t="shared" si="309"/>
        <v>нд</v>
      </c>
      <c r="S97" s="129" t="str">
        <f t="shared" si="310"/>
        <v>нд</v>
      </c>
      <c r="T97" s="130" t="str">
        <f t="shared" si="311"/>
        <v>нд</v>
      </c>
      <c r="U97" s="160" t="str">
        <f t="shared" si="313"/>
        <v>нд</v>
      </c>
      <c r="V97" s="34"/>
    </row>
    <row r="98" spans="1:22" ht="31.5" x14ac:dyDescent="0.25">
      <c r="A98" s="32" t="s">
        <v>246</v>
      </c>
      <c r="B98" s="63" t="s">
        <v>413</v>
      </c>
      <c r="C98" s="34" t="s">
        <v>75</v>
      </c>
      <c r="D98" s="31" t="s">
        <v>26</v>
      </c>
      <c r="E98" s="8">
        <v>0.69899999999999995</v>
      </c>
      <c r="F98" s="31" t="s">
        <v>26</v>
      </c>
      <c r="G98" s="31" t="s">
        <v>26</v>
      </c>
      <c r="H98" s="30" t="str">
        <f t="shared" si="312"/>
        <v>нд</v>
      </c>
      <c r="I98" s="30" t="str">
        <f t="shared" si="312"/>
        <v>нд</v>
      </c>
      <c r="J98" s="31" t="s">
        <v>26</v>
      </c>
      <c r="K98" s="31" t="s">
        <v>26</v>
      </c>
      <c r="L98" s="83" t="s">
        <v>26</v>
      </c>
      <c r="M98" s="83" t="s">
        <v>26</v>
      </c>
      <c r="N98" s="31" t="s">
        <v>26</v>
      </c>
      <c r="O98" s="31" t="s">
        <v>26</v>
      </c>
      <c r="P98" s="31" t="s">
        <v>26</v>
      </c>
      <c r="Q98" s="105" t="s">
        <v>26</v>
      </c>
      <c r="R98" s="129" t="str">
        <f t="shared" si="309"/>
        <v>нд</v>
      </c>
      <c r="S98" s="129" t="str">
        <f t="shared" si="310"/>
        <v>нд</v>
      </c>
      <c r="T98" s="130" t="str">
        <f t="shared" si="311"/>
        <v>нд</v>
      </c>
      <c r="U98" s="160" t="str">
        <f t="shared" si="313"/>
        <v>нд</v>
      </c>
      <c r="V98" s="34"/>
    </row>
    <row r="99" spans="1:22" ht="31.5" x14ac:dyDescent="0.25">
      <c r="A99" s="32" t="s">
        <v>247</v>
      </c>
      <c r="B99" s="65" t="s">
        <v>414</v>
      </c>
      <c r="C99" s="34" t="s">
        <v>76</v>
      </c>
      <c r="D99" s="31" t="s">
        <v>26</v>
      </c>
      <c r="E99" s="8">
        <v>0.55100000000000005</v>
      </c>
      <c r="F99" s="105" t="s">
        <v>26</v>
      </c>
      <c r="G99" s="31" t="s">
        <v>26</v>
      </c>
      <c r="H99" s="30" t="str">
        <f t="shared" si="312"/>
        <v>нд</v>
      </c>
      <c r="I99" s="30" t="str">
        <f t="shared" si="312"/>
        <v>нд</v>
      </c>
      <c r="J99" s="105" t="s">
        <v>26</v>
      </c>
      <c r="K99" s="105" t="s">
        <v>26</v>
      </c>
      <c r="L99" s="108" t="s">
        <v>26</v>
      </c>
      <c r="M99" s="108" t="s">
        <v>26</v>
      </c>
      <c r="N99" s="31" t="s">
        <v>26</v>
      </c>
      <c r="O99" s="105" t="s">
        <v>26</v>
      </c>
      <c r="P99" s="108" t="s">
        <v>26</v>
      </c>
      <c r="Q99" s="105" t="s">
        <v>26</v>
      </c>
      <c r="R99" s="129" t="str">
        <f t="shared" si="309"/>
        <v>нд</v>
      </c>
      <c r="S99" s="129" t="str">
        <f t="shared" si="310"/>
        <v>нд</v>
      </c>
      <c r="T99" s="130" t="str">
        <f t="shared" si="311"/>
        <v>нд</v>
      </c>
      <c r="U99" s="160" t="str">
        <f t="shared" si="313"/>
        <v>нд</v>
      </c>
      <c r="V99" s="34"/>
    </row>
    <row r="100" spans="1:22" ht="31.5" x14ac:dyDescent="0.25">
      <c r="A100" s="32" t="s">
        <v>248</v>
      </c>
      <c r="B100" s="65" t="s">
        <v>415</v>
      </c>
      <c r="C100" s="34" t="s">
        <v>77</v>
      </c>
      <c r="D100" s="31" t="s">
        <v>26</v>
      </c>
      <c r="E100" s="8">
        <v>0.55000000000000004</v>
      </c>
      <c r="F100" s="105" t="s">
        <v>26</v>
      </c>
      <c r="G100" s="31" t="s">
        <v>26</v>
      </c>
      <c r="H100" s="30" t="str">
        <f t="shared" si="312"/>
        <v>нд</v>
      </c>
      <c r="I100" s="30" t="str">
        <f t="shared" si="312"/>
        <v>нд</v>
      </c>
      <c r="J100" s="105" t="s">
        <v>26</v>
      </c>
      <c r="K100" s="105" t="s">
        <v>26</v>
      </c>
      <c r="L100" s="108" t="s">
        <v>26</v>
      </c>
      <c r="M100" s="108" t="s">
        <v>26</v>
      </c>
      <c r="N100" s="31" t="s">
        <v>26</v>
      </c>
      <c r="O100" s="105" t="s">
        <v>26</v>
      </c>
      <c r="P100" s="108" t="s">
        <v>26</v>
      </c>
      <c r="Q100" s="105" t="s">
        <v>26</v>
      </c>
      <c r="R100" s="129" t="str">
        <f t="shared" si="309"/>
        <v>нд</v>
      </c>
      <c r="S100" s="129" t="str">
        <f t="shared" si="310"/>
        <v>нд</v>
      </c>
      <c r="T100" s="130" t="str">
        <f t="shared" si="311"/>
        <v>нд</v>
      </c>
      <c r="U100" s="160" t="str">
        <f t="shared" si="313"/>
        <v>нд</v>
      </c>
      <c r="V100" s="34"/>
    </row>
    <row r="101" spans="1:22" ht="31.5" x14ac:dyDescent="0.25">
      <c r="A101" s="32" t="s">
        <v>249</v>
      </c>
      <c r="B101" s="63" t="s">
        <v>416</v>
      </c>
      <c r="C101" s="34" t="s">
        <v>78</v>
      </c>
      <c r="D101" s="31" t="s">
        <v>26</v>
      </c>
      <c r="E101" s="8">
        <v>0.499</v>
      </c>
      <c r="F101" s="31" t="s">
        <v>26</v>
      </c>
      <c r="G101" s="31" t="s">
        <v>26</v>
      </c>
      <c r="H101" s="30" t="str">
        <f t="shared" si="312"/>
        <v>нд</v>
      </c>
      <c r="I101" s="30" t="str">
        <f t="shared" si="312"/>
        <v>нд</v>
      </c>
      <c r="J101" s="31" t="s">
        <v>26</v>
      </c>
      <c r="K101" s="31" t="s">
        <v>26</v>
      </c>
      <c r="L101" s="83" t="s">
        <v>26</v>
      </c>
      <c r="M101" s="83" t="s">
        <v>26</v>
      </c>
      <c r="N101" s="31" t="s">
        <v>26</v>
      </c>
      <c r="O101" s="31" t="s">
        <v>26</v>
      </c>
      <c r="P101" s="31" t="s">
        <v>26</v>
      </c>
      <c r="Q101" s="105" t="s">
        <v>26</v>
      </c>
      <c r="R101" s="129" t="str">
        <f t="shared" si="309"/>
        <v>нд</v>
      </c>
      <c r="S101" s="129" t="str">
        <f t="shared" si="310"/>
        <v>нд</v>
      </c>
      <c r="T101" s="130" t="str">
        <f t="shared" si="311"/>
        <v>нд</v>
      </c>
      <c r="U101" s="160" t="str">
        <f t="shared" si="313"/>
        <v>нд</v>
      </c>
      <c r="V101" s="34"/>
    </row>
    <row r="102" spans="1:22" ht="31.5" x14ac:dyDescent="0.25">
      <c r="A102" s="32" t="s">
        <v>250</v>
      </c>
      <c r="B102" s="65" t="s">
        <v>417</v>
      </c>
      <c r="C102" s="34" t="s">
        <v>79</v>
      </c>
      <c r="D102" s="31" t="s">
        <v>26</v>
      </c>
      <c r="E102" s="8">
        <v>0.24400000000000002</v>
      </c>
      <c r="F102" s="105" t="s">
        <v>26</v>
      </c>
      <c r="G102" s="31" t="s">
        <v>26</v>
      </c>
      <c r="H102" s="30" t="str">
        <f t="shared" si="312"/>
        <v>нд</v>
      </c>
      <c r="I102" s="30" t="str">
        <f t="shared" si="312"/>
        <v>нд</v>
      </c>
      <c r="J102" s="105" t="s">
        <v>26</v>
      </c>
      <c r="K102" s="105" t="s">
        <v>26</v>
      </c>
      <c r="L102" s="108" t="s">
        <v>26</v>
      </c>
      <c r="M102" s="108" t="s">
        <v>26</v>
      </c>
      <c r="N102" s="31" t="s">
        <v>26</v>
      </c>
      <c r="O102" s="105" t="s">
        <v>26</v>
      </c>
      <c r="P102" s="108" t="s">
        <v>26</v>
      </c>
      <c r="Q102" s="105" t="s">
        <v>26</v>
      </c>
      <c r="R102" s="129" t="str">
        <f t="shared" si="309"/>
        <v>нд</v>
      </c>
      <c r="S102" s="129" t="str">
        <f t="shared" si="310"/>
        <v>нд</v>
      </c>
      <c r="T102" s="130" t="str">
        <f t="shared" si="311"/>
        <v>нд</v>
      </c>
      <c r="U102" s="160" t="str">
        <f t="shared" si="313"/>
        <v>нд</v>
      </c>
      <c r="V102" s="34"/>
    </row>
    <row r="103" spans="1:22" ht="31.5" x14ac:dyDescent="0.25">
      <c r="A103" s="32" t="s">
        <v>251</v>
      </c>
      <c r="B103" s="65" t="s">
        <v>418</v>
      </c>
      <c r="C103" s="34" t="s">
        <v>80</v>
      </c>
      <c r="D103" s="31" t="s">
        <v>26</v>
      </c>
      <c r="E103" s="8">
        <v>0.67500000000000004</v>
      </c>
      <c r="F103" s="105" t="s">
        <v>26</v>
      </c>
      <c r="G103" s="31" t="s">
        <v>26</v>
      </c>
      <c r="H103" s="30" t="str">
        <f t="shared" si="312"/>
        <v>нд</v>
      </c>
      <c r="I103" s="30" t="str">
        <f t="shared" si="312"/>
        <v>нд</v>
      </c>
      <c r="J103" s="105" t="s">
        <v>26</v>
      </c>
      <c r="K103" s="105" t="s">
        <v>26</v>
      </c>
      <c r="L103" s="108" t="s">
        <v>26</v>
      </c>
      <c r="M103" s="108" t="s">
        <v>26</v>
      </c>
      <c r="N103" s="31" t="s">
        <v>26</v>
      </c>
      <c r="O103" s="105" t="s">
        <v>26</v>
      </c>
      <c r="P103" s="108" t="s">
        <v>26</v>
      </c>
      <c r="Q103" s="105" t="s">
        <v>26</v>
      </c>
      <c r="R103" s="129" t="str">
        <f t="shared" si="309"/>
        <v>нд</v>
      </c>
      <c r="S103" s="129" t="str">
        <f t="shared" si="310"/>
        <v>нд</v>
      </c>
      <c r="T103" s="130" t="str">
        <f t="shared" si="311"/>
        <v>нд</v>
      </c>
      <c r="U103" s="160" t="str">
        <f t="shared" si="313"/>
        <v>нд</v>
      </c>
      <c r="V103" s="34"/>
    </row>
    <row r="104" spans="1:22" ht="31.5" x14ac:dyDescent="0.25">
      <c r="A104" s="32" t="s">
        <v>252</v>
      </c>
      <c r="B104" s="65" t="s">
        <v>419</v>
      </c>
      <c r="C104" s="34" t="s">
        <v>81</v>
      </c>
      <c r="D104" s="83" t="s">
        <v>26</v>
      </c>
      <c r="E104" s="8">
        <v>0.27200000000000002</v>
      </c>
      <c r="F104" s="105" t="s">
        <v>26</v>
      </c>
      <c r="G104" s="31" t="s">
        <v>26</v>
      </c>
      <c r="H104" s="30" t="str">
        <f t="shared" si="312"/>
        <v>нд</v>
      </c>
      <c r="I104" s="30" t="str">
        <f t="shared" si="312"/>
        <v>нд</v>
      </c>
      <c r="J104" s="105" t="s">
        <v>26</v>
      </c>
      <c r="K104" s="105" t="s">
        <v>26</v>
      </c>
      <c r="L104" s="108" t="s">
        <v>26</v>
      </c>
      <c r="M104" s="108" t="s">
        <v>26</v>
      </c>
      <c r="N104" s="31" t="s">
        <v>26</v>
      </c>
      <c r="O104" s="105" t="s">
        <v>26</v>
      </c>
      <c r="P104" s="108" t="s">
        <v>26</v>
      </c>
      <c r="Q104" s="105" t="s">
        <v>26</v>
      </c>
      <c r="R104" s="129" t="str">
        <f t="shared" si="309"/>
        <v>нд</v>
      </c>
      <c r="S104" s="129" t="str">
        <f t="shared" si="310"/>
        <v>нд</v>
      </c>
      <c r="T104" s="130" t="str">
        <f t="shared" si="311"/>
        <v>нд</v>
      </c>
      <c r="U104" s="160" t="str">
        <f t="shared" si="313"/>
        <v>нд</v>
      </c>
      <c r="V104" s="34"/>
    </row>
    <row r="105" spans="1:22" ht="31.5" x14ac:dyDescent="0.25">
      <c r="A105" s="32" t="s">
        <v>253</v>
      </c>
      <c r="B105" s="65" t="s">
        <v>420</v>
      </c>
      <c r="C105" s="34" t="s">
        <v>82</v>
      </c>
      <c r="D105" s="83" t="s">
        <v>26</v>
      </c>
      <c r="E105" s="8">
        <v>0.53900000000000003</v>
      </c>
      <c r="F105" s="105" t="s">
        <v>26</v>
      </c>
      <c r="G105" s="31" t="s">
        <v>26</v>
      </c>
      <c r="H105" s="30" t="str">
        <f t="shared" si="312"/>
        <v>нд</v>
      </c>
      <c r="I105" s="30" t="str">
        <f t="shared" si="312"/>
        <v>нд</v>
      </c>
      <c r="J105" s="105" t="s">
        <v>26</v>
      </c>
      <c r="K105" s="105" t="s">
        <v>26</v>
      </c>
      <c r="L105" s="108" t="s">
        <v>26</v>
      </c>
      <c r="M105" s="108" t="s">
        <v>26</v>
      </c>
      <c r="N105" s="31" t="s">
        <v>26</v>
      </c>
      <c r="O105" s="105" t="s">
        <v>26</v>
      </c>
      <c r="P105" s="108" t="s">
        <v>26</v>
      </c>
      <c r="Q105" s="105" t="s">
        <v>26</v>
      </c>
      <c r="R105" s="129" t="str">
        <f t="shared" si="309"/>
        <v>нд</v>
      </c>
      <c r="S105" s="129" t="str">
        <f t="shared" si="310"/>
        <v>нд</v>
      </c>
      <c r="T105" s="130" t="str">
        <f t="shared" si="311"/>
        <v>нд</v>
      </c>
      <c r="U105" s="160" t="str">
        <f t="shared" si="313"/>
        <v>нд</v>
      </c>
      <c r="V105" s="34"/>
    </row>
    <row r="106" spans="1:22" ht="31.5" x14ac:dyDescent="0.25">
      <c r="A106" s="32" t="s">
        <v>254</v>
      </c>
      <c r="B106" s="65" t="s">
        <v>421</v>
      </c>
      <c r="C106" s="34" t="s">
        <v>83</v>
      </c>
      <c r="D106" s="83" t="s">
        <v>26</v>
      </c>
      <c r="E106" s="8">
        <v>0.54800000000000004</v>
      </c>
      <c r="F106" s="105" t="s">
        <v>26</v>
      </c>
      <c r="G106" s="31" t="s">
        <v>26</v>
      </c>
      <c r="H106" s="30" t="str">
        <f t="shared" si="312"/>
        <v>нд</v>
      </c>
      <c r="I106" s="30" t="str">
        <f t="shared" si="312"/>
        <v>нд</v>
      </c>
      <c r="J106" s="105" t="s">
        <v>26</v>
      </c>
      <c r="K106" s="105" t="s">
        <v>26</v>
      </c>
      <c r="L106" s="108" t="s">
        <v>26</v>
      </c>
      <c r="M106" s="108" t="s">
        <v>26</v>
      </c>
      <c r="N106" s="31" t="s">
        <v>26</v>
      </c>
      <c r="O106" s="105" t="s">
        <v>26</v>
      </c>
      <c r="P106" s="108" t="s">
        <v>26</v>
      </c>
      <c r="Q106" s="105" t="s">
        <v>26</v>
      </c>
      <c r="R106" s="129" t="str">
        <f t="shared" si="309"/>
        <v>нд</v>
      </c>
      <c r="S106" s="129" t="str">
        <f t="shared" si="310"/>
        <v>нд</v>
      </c>
      <c r="T106" s="130" t="str">
        <f t="shared" si="311"/>
        <v>нд</v>
      </c>
      <c r="U106" s="160" t="str">
        <f t="shared" si="313"/>
        <v>нд</v>
      </c>
      <c r="V106" s="34"/>
    </row>
    <row r="107" spans="1:22" ht="31.5" x14ac:dyDescent="0.25">
      <c r="A107" s="32" t="s">
        <v>255</v>
      </c>
      <c r="B107" s="65" t="s">
        <v>422</v>
      </c>
      <c r="C107" s="30" t="s">
        <v>84</v>
      </c>
      <c r="D107" s="83" t="s">
        <v>26</v>
      </c>
      <c r="E107" s="8">
        <v>0.376</v>
      </c>
      <c r="F107" s="31" t="s">
        <v>26</v>
      </c>
      <c r="G107" s="133" t="s">
        <v>26</v>
      </c>
      <c r="H107" s="30" t="str">
        <f t="shared" si="312"/>
        <v>нд</v>
      </c>
      <c r="I107" s="30" t="str">
        <f t="shared" si="312"/>
        <v>нд</v>
      </c>
      <c r="J107" s="31" t="s">
        <v>26</v>
      </c>
      <c r="K107" s="31" t="s">
        <v>26</v>
      </c>
      <c r="L107" s="108" t="s">
        <v>26</v>
      </c>
      <c r="M107" s="108" t="s">
        <v>26</v>
      </c>
      <c r="N107" s="133" t="s">
        <v>26</v>
      </c>
      <c r="O107" s="31" t="s">
        <v>26</v>
      </c>
      <c r="P107" s="108" t="s">
        <v>26</v>
      </c>
      <c r="Q107" s="133" t="s">
        <v>26</v>
      </c>
      <c r="R107" s="129" t="str">
        <f t="shared" si="309"/>
        <v>нд</v>
      </c>
      <c r="S107" s="129" t="s">
        <v>26</v>
      </c>
      <c r="T107" s="130" t="str">
        <f t="shared" si="311"/>
        <v>нд</v>
      </c>
      <c r="U107" s="160" t="str">
        <f t="shared" si="313"/>
        <v>нд</v>
      </c>
      <c r="V107" s="30"/>
    </row>
    <row r="108" spans="1:22" ht="31.5" x14ac:dyDescent="0.25">
      <c r="A108" s="32" t="s">
        <v>256</v>
      </c>
      <c r="B108" s="65" t="s">
        <v>423</v>
      </c>
      <c r="C108" s="34" t="s">
        <v>85</v>
      </c>
      <c r="D108" s="83" t="s">
        <v>26</v>
      </c>
      <c r="E108" s="8" t="s">
        <v>26</v>
      </c>
      <c r="F108" s="105" t="s">
        <v>26</v>
      </c>
      <c r="G108" s="31" t="s">
        <v>26</v>
      </c>
      <c r="H108" s="30" t="str">
        <f t="shared" si="312"/>
        <v>нд</v>
      </c>
      <c r="I108" s="30" t="str">
        <f t="shared" si="312"/>
        <v>нд</v>
      </c>
      <c r="J108" s="105" t="s">
        <v>26</v>
      </c>
      <c r="K108" s="105" t="s">
        <v>26</v>
      </c>
      <c r="L108" s="108" t="s">
        <v>26</v>
      </c>
      <c r="M108" s="108" t="s">
        <v>26</v>
      </c>
      <c r="N108" s="31" t="s">
        <v>26</v>
      </c>
      <c r="O108" s="105" t="s">
        <v>26</v>
      </c>
      <c r="P108" s="108" t="s">
        <v>26</v>
      </c>
      <c r="Q108" s="105" t="s">
        <v>26</v>
      </c>
      <c r="R108" s="129" t="str">
        <f t="shared" si="309"/>
        <v>нд</v>
      </c>
      <c r="S108" s="129" t="str">
        <f t="shared" si="310"/>
        <v>нд</v>
      </c>
      <c r="T108" s="130" t="str">
        <f t="shared" si="311"/>
        <v>нд</v>
      </c>
      <c r="U108" s="160" t="str">
        <f t="shared" si="313"/>
        <v>нд</v>
      </c>
      <c r="V108" s="34"/>
    </row>
    <row r="109" spans="1:22" ht="31.5" x14ac:dyDescent="0.25">
      <c r="A109" s="32" t="s">
        <v>257</v>
      </c>
      <c r="B109" s="65" t="s">
        <v>424</v>
      </c>
      <c r="C109" s="34" t="s">
        <v>86</v>
      </c>
      <c r="D109" s="83" t="s">
        <v>26</v>
      </c>
      <c r="E109" s="8">
        <v>0.54100000000000004</v>
      </c>
      <c r="F109" s="105" t="s">
        <v>26</v>
      </c>
      <c r="G109" s="31" t="s">
        <v>26</v>
      </c>
      <c r="H109" s="30" t="str">
        <f t="shared" si="312"/>
        <v>нд</v>
      </c>
      <c r="I109" s="30" t="str">
        <f t="shared" si="312"/>
        <v>нд</v>
      </c>
      <c r="J109" s="105" t="s">
        <v>26</v>
      </c>
      <c r="K109" s="105" t="s">
        <v>26</v>
      </c>
      <c r="L109" s="108" t="s">
        <v>26</v>
      </c>
      <c r="M109" s="108" t="s">
        <v>26</v>
      </c>
      <c r="N109" s="31" t="s">
        <v>26</v>
      </c>
      <c r="O109" s="105" t="s">
        <v>26</v>
      </c>
      <c r="P109" s="108" t="s">
        <v>26</v>
      </c>
      <c r="Q109" s="105" t="s">
        <v>26</v>
      </c>
      <c r="R109" s="129" t="str">
        <f t="shared" si="309"/>
        <v>нд</v>
      </c>
      <c r="S109" s="129" t="str">
        <f t="shared" si="310"/>
        <v>нд</v>
      </c>
      <c r="T109" s="130" t="str">
        <f t="shared" si="311"/>
        <v>нд</v>
      </c>
      <c r="U109" s="160" t="str">
        <f t="shared" si="313"/>
        <v>нд</v>
      </c>
      <c r="V109" s="34"/>
    </row>
    <row r="110" spans="1:22" ht="31.5" x14ac:dyDescent="0.25">
      <c r="A110" s="32" t="s">
        <v>258</v>
      </c>
      <c r="B110" s="65" t="s">
        <v>425</v>
      </c>
      <c r="C110" s="34" t="s">
        <v>87</v>
      </c>
      <c r="D110" s="83" t="s">
        <v>26</v>
      </c>
      <c r="E110" s="8">
        <v>0.27500000000000002</v>
      </c>
      <c r="F110" s="105" t="s">
        <v>26</v>
      </c>
      <c r="G110" s="31" t="s">
        <v>26</v>
      </c>
      <c r="H110" s="30" t="str">
        <f t="shared" si="312"/>
        <v>нд</v>
      </c>
      <c r="I110" s="30" t="str">
        <f t="shared" si="312"/>
        <v>нд</v>
      </c>
      <c r="J110" s="105" t="s">
        <v>26</v>
      </c>
      <c r="K110" s="105" t="s">
        <v>26</v>
      </c>
      <c r="L110" s="108" t="s">
        <v>26</v>
      </c>
      <c r="M110" s="108" t="s">
        <v>26</v>
      </c>
      <c r="N110" s="31" t="s">
        <v>26</v>
      </c>
      <c r="O110" s="105" t="s">
        <v>26</v>
      </c>
      <c r="P110" s="108" t="s">
        <v>26</v>
      </c>
      <c r="Q110" s="105" t="s">
        <v>26</v>
      </c>
      <c r="R110" s="129" t="str">
        <f t="shared" si="309"/>
        <v>нд</v>
      </c>
      <c r="S110" s="129" t="str">
        <f t="shared" si="310"/>
        <v>нд</v>
      </c>
      <c r="T110" s="130" t="str">
        <f t="shared" si="311"/>
        <v>нд</v>
      </c>
      <c r="U110" s="160" t="str">
        <f t="shared" si="313"/>
        <v>нд</v>
      </c>
      <c r="V110" s="34"/>
    </row>
    <row r="111" spans="1:22" ht="31.5" x14ac:dyDescent="0.25">
      <c r="A111" s="32" t="s">
        <v>259</v>
      </c>
      <c r="B111" s="65" t="s">
        <v>426</v>
      </c>
      <c r="C111" s="34" t="s">
        <v>88</v>
      </c>
      <c r="D111" s="83" t="s">
        <v>26</v>
      </c>
      <c r="E111" s="8">
        <v>0.54500000000000004</v>
      </c>
      <c r="F111" s="105" t="s">
        <v>26</v>
      </c>
      <c r="G111" s="31" t="s">
        <v>26</v>
      </c>
      <c r="H111" s="30" t="str">
        <f t="shared" si="312"/>
        <v>нд</v>
      </c>
      <c r="I111" s="30" t="str">
        <f t="shared" si="312"/>
        <v>нд</v>
      </c>
      <c r="J111" s="105" t="s">
        <v>26</v>
      </c>
      <c r="K111" s="105" t="s">
        <v>26</v>
      </c>
      <c r="L111" s="108" t="s">
        <v>26</v>
      </c>
      <c r="M111" s="108" t="s">
        <v>26</v>
      </c>
      <c r="N111" s="31" t="s">
        <v>26</v>
      </c>
      <c r="O111" s="105" t="s">
        <v>26</v>
      </c>
      <c r="P111" s="108" t="s">
        <v>26</v>
      </c>
      <c r="Q111" s="105" t="s">
        <v>26</v>
      </c>
      <c r="R111" s="129" t="str">
        <f t="shared" si="309"/>
        <v>нд</v>
      </c>
      <c r="S111" s="129" t="str">
        <f t="shared" si="310"/>
        <v>нд</v>
      </c>
      <c r="T111" s="130" t="str">
        <f t="shared" si="311"/>
        <v>нд</v>
      </c>
      <c r="U111" s="160" t="str">
        <f t="shared" si="313"/>
        <v>нд</v>
      </c>
      <c r="V111" s="34"/>
    </row>
    <row r="112" spans="1:22" ht="31.5" x14ac:dyDescent="0.25">
      <c r="A112" s="32" t="s">
        <v>260</v>
      </c>
      <c r="B112" s="63" t="s">
        <v>427</v>
      </c>
      <c r="C112" s="34" t="s">
        <v>89</v>
      </c>
      <c r="D112" s="31" t="s">
        <v>26</v>
      </c>
      <c r="E112" s="8">
        <v>0.52400000000000002</v>
      </c>
      <c r="F112" s="31" t="s">
        <v>26</v>
      </c>
      <c r="G112" s="31" t="s">
        <v>26</v>
      </c>
      <c r="H112" s="30" t="str">
        <f t="shared" si="312"/>
        <v>нд</v>
      </c>
      <c r="I112" s="30" t="str">
        <f t="shared" si="312"/>
        <v>нд</v>
      </c>
      <c r="J112" s="31" t="s">
        <v>26</v>
      </c>
      <c r="K112" s="31" t="s">
        <v>26</v>
      </c>
      <c r="L112" s="83" t="s">
        <v>26</v>
      </c>
      <c r="M112" s="83" t="s">
        <v>26</v>
      </c>
      <c r="N112" s="31" t="s">
        <v>26</v>
      </c>
      <c r="O112" s="31" t="s">
        <v>26</v>
      </c>
      <c r="P112" s="108" t="s">
        <v>26</v>
      </c>
      <c r="Q112" s="105" t="s">
        <v>26</v>
      </c>
      <c r="R112" s="129" t="str">
        <f t="shared" si="309"/>
        <v>нд</v>
      </c>
      <c r="S112" s="129" t="str">
        <f t="shared" si="310"/>
        <v>нд</v>
      </c>
      <c r="T112" s="130" t="str">
        <f t="shared" si="311"/>
        <v>нд</v>
      </c>
      <c r="U112" s="160" t="str">
        <f t="shared" si="313"/>
        <v>нд</v>
      </c>
      <c r="V112" s="34"/>
    </row>
    <row r="113" spans="1:22" ht="31.5" x14ac:dyDescent="0.25">
      <c r="A113" s="32" t="s">
        <v>261</v>
      </c>
      <c r="B113" s="63" t="s">
        <v>428</v>
      </c>
      <c r="C113" s="34" t="s">
        <v>90</v>
      </c>
      <c r="D113" s="31" t="s">
        <v>26</v>
      </c>
      <c r="E113" s="8" t="s">
        <v>26</v>
      </c>
      <c r="F113" s="31" t="s">
        <v>26</v>
      </c>
      <c r="G113" s="31" t="s">
        <v>26</v>
      </c>
      <c r="H113" s="30" t="str">
        <f t="shared" si="312"/>
        <v>нд</v>
      </c>
      <c r="I113" s="30" t="str">
        <f t="shared" si="312"/>
        <v>нд</v>
      </c>
      <c r="J113" s="31" t="s">
        <v>26</v>
      </c>
      <c r="K113" s="31" t="s">
        <v>26</v>
      </c>
      <c r="L113" s="83" t="s">
        <v>26</v>
      </c>
      <c r="M113" s="83" t="s">
        <v>26</v>
      </c>
      <c r="N113" s="31" t="s">
        <v>26</v>
      </c>
      <c r="O113" s="31" t="s">
        <v>26</v>
      </c>
      <c r="P113" s="108" t="s">
        <v>26</v>
      </c>
      <c r="Q113" s="105" t="s">
        <v>26</v>
      </c>
      <c r="R113" s="129" t="str">
        <f t="shared" si="309"/>
        <v>нд</v>
      </c>
      <c r="S113" s="129" t="str">
        <f t="shared" si="310"/>
        <v>нд</v>
      </c>
      <c r="T113" s="130" t="str">
        <f t="shared" si="311"/>
        <v>нд</v>
      </c>
      <c r="U113" s="160" t="str">
        <f t="shared" si="313"/>
        <v>нд</v>
      </c>
      <c r="V113" s="34"/>
    </row>
    <row r="114" spans="1:22" ht="31.5" x14ac:dyDescent="0.25">
      <c r="A114" s="32" t="s">
        <v>262</v>
      </c>
      <c r="B114" s="63" t="s">
        <v>429</v>
      </c>
      <c r="C114" s="34" t="s">
        <v>91</v>
      </c>
      <c r="D114" s="31" t="s">
        <v>26</v>
      </c>
      <c r="E114" s="8" t="s">
        <v>26</v>
      </c>
      <c r="F114" s="31" t="s">
        <v>26</v>
      </c>
      <c r="G114" s="31" t="s">
        <v>26</v>
      </c>
      <c r="H114" s="30" t="str">
        <f t="shared" si="312"/>
        <v>нд</v>
      </c>
      <c r="I114" s="30" t="str">
        <f t="shared" si="312"/>
        <v>нд</v>
      </c>
      <c r="J114" s="31" t="s">
        <v>26</v>
      </c>
      <c r="K114" s="31" t="s">
        <v>26</v>
      </c>
      <c r="L114" s="83" t="s">
        <v>26</v>
      </c>
      <c r="M114" s="83" t="s">
        <v>26</v>
      </c>
      <c r="N114" s="31" t="s">
        <v>26</v>
      </c>
      <c r="O114" s="31" t="s">
        <v>26</v>
      </c>
      <c r="P114" s="108" t="s">
        <v>26</v>
      </c>
      <c r="Q114" s="105" t="s">
        <v>26</v>
      </c>
      <c r="R114" s="129" t="str">
        <f t="shared" si="309"/>
        <v>нд</v>
      </c>
      <c r="S114" s="129" t="str">
        <f t="shared" si="310"/>
        <v>нд</v>
      </c>
      <c r="T114" s="130" t="str">
        <f t="shared" si="311"/>
        <v>нд</v>
      </c>
      <c r="U114" s="160" t="str">
        <f t="shared" si="313"/>
        <v>нд</v>
      </c>
      <c r="V114" s="34"/>
    </row>
    <row r="115" spans="1:22" ht="31.5" x14ac:dyDescent="0.25">
      <c r="A115" s="32" t="s">
        <v>263</v>
      </c>
      <c r="B115" s="63" t="s">
        <v>430</v>
      </c>
      <c r="C115" s="34" t="s">
        <v>92</v>
      </c>
      <c r="D115" s="31" t="s">
        <v>26</v>
      </c>
      <c r="E115" s="8" t="s">
        <v>26</v>
      </c>
      <c r="F115" s="31" t="s">
        <v>26</v>
      </c>
      <c r="G115" s="31" t="s">
        <v>26</v>
      </c>
      <c r="H115" s="30" t="str">
        <f t="shared" si="312"/>
        <v>нд</v>
      </c>
      <c r="I115" s="30" t="str">
        <f t="shared" si="312"/>
        <v>нд</v>
      </c>
      <c r="J115" s="31" t="s">
        <v>26</v>
      </c>
      <c r="K115" s="31" t="s">
        <v>26</v>
      </c>
      <c r="L115" s="83" t="s">
        <v>26</v>
      </c>
      <c r="M115" s="83" t="s">
        <v>26</v>
      </c>
      <c r="N115" s="31" t="s">
        <v>26</v>
      </c>
      <c r="O115" s="31" t="s">
        <v>26</v>
      </c>
      <c r="P115" s="108" t="s">
        <v>26</v>
      </c>
      <c r="Q115" s="105" t="s">
        <v>26</v>
      </c>
      <c r="R115" s="129" t="str">
        <f t="shared" si="309"/>
        <v>нд</v>
      </c>
      <c r="S115" s="129" t="str">
        <f t="shared" si="310"/>
        <v>нд</v>
      </c>
      <c r="T115" s="130" t="str">
        <f t="shared" si="311"/>
        <v>нд</v>
      </c>
      <c r="U115" s="160" t="str">
        <f t="shared" si="313"/>
        <v>нд</v>
      </c>
      <c r="V115" s="34"/>
    </row>
    <row r="116" spans="1:22" ht="31.5" x14ac:dyDescent="0.25">
      <c r="A116" s="32" t="s">
        <v>264</v>
      </c>
      <c r="B116" s="63" t="s">
        <v>431</v>
      </c>
      <c r="C116" s="34" t="s">
        <v>93</v>
      </c>
      <c r="D116" s="31" t="s">
        <v>26</v>
      </c>
      <c r="E116" s="8" t="s">
        <v>26</v>
      </c>
      <c r="F116" s="31" t="s">
        <v>26</v>
      </c>
      <c r="G116" s="31" t="s">
        <v>26</v>
      </c>
      <c r="H116" s="30" t="str">
        <f t="shared" si="312"/>
        <v>нд</v>
      </c>
      <c r="I116" s="30" t="str">
        <f t="shared" si="312"/>
        <v>нд</v>
      </c>
      <c r="J116" s="31" t="s">
        <v>26</v>
      </c>
      <c r="K116" s="31" t="s">
        <v>26</v>
      </c>
      <c r="L116" s="83" t="s">
        <v>26</v>
      </c>
      <c r="M116" s="83" t="s">
        <v>26</v>
      </c>
      <c r="N116" s="31" t="s">
        <v>26</v>
      </c>
      <c r="O116" s="31" t="s">
        <v>26</v>
      </c>
      <c r="P116" s="108" t="s">
        <v>26</v>
      </c>
      <c r="Q116" s="105" t="s">
        <v>26</v>
      </c>
      <c r="R116" s="129" t="str">
        <f t="shared" si="309"/>
        <v>нд</v>
      </c>
      <c r="S116" s="129" t="str">
        <f t="shared" si="310"/>
        <v>нд</v>
      </c>
      <c r="T116" s="130" t="str">
        <f t="shared" si="311"/>
        <v>нд</v>
      </c>
      <c r="U116" s="160" t="str">
        <f t="shared" si="313"/>
        <v>нд</v>
      </c>
      <c r="V116" s="34"/>
    </row>
    <row r="117" spans="1:22" ht="31.5" x14ac:dyDescent="0.25">
      <c r="A117" s="32" t="s">
        <v>265</v>
      </c>
      <c r="B117" s="65" t="s">
        <v>432</v>
      </c>
      <c r="C117" s="34" t="s">
        <v>94</v>
      </c>
      <c r="D117" s="31" t="s">
        <v>26</v>
      </c>
      <c r="E117" s="8">
        <v>0.24200000000000002</v>
      </c>
      <c r="F117" s="105" t="s">
        <v>26</v>
      </c>
      <c r="G117" s="31" t="s">
        <v>26</v>
      </c>
      <c r="H117" s="30" t="str">
        <f t="shared" si="312"/>
        <v>нд</v>
      </c>
      <c r="I117" s="30" t="str">
        <f t="shared" si="312"/>
        <v>нд</v>
      </c>
      <c r="J117" s="105" t="s">
        <v>26</v>
      </c>
      <c r="K117" s="105" t="s">
        <v>26</v>
      </c>
      <c r="L117" s="108" t="s">
        <v>26</v>
      </c>
      <c r="M117" s="108" t="s">
        <v>26</v>
      </c>
      <c r="N117" s="31" t="s">
        <v>26</v>
      </c>
      <c r="O117" s="105" t="s">
        <v>26</v>
      </c>
      <c r="P117" s="108" t="s">
        <v>26</v>
      </c>
      <c r="Q117" s="105" t="s">
        <v>26</v>
      </c>
      <c r="R117" s="129" t="str">
        <f t="shared" si="309"/>
        <v>нд</v>
      </c>
      <c r="S117" s="129" t="str">
        <f t="shared" si="310"/>
        <v>нд</v>
      </c>
      <c r="T117" s="130" t="str">
        <f t="shared" si="311"/>
        <v>нд</v>
      </c>
      <c r="U117" s="160" t="str">
        <f t="shared" si="313"/>
        <v>нд</v>
      </c>
      <c r="V117" s="34"/>
    </row>
    <row r="118" spans="1:22" ht="31.5" x14ac:dyDescent="0.25">
      <c r="A118" s="32" t="s">
        <v>266</v>
      </c>
      <c r="B118" s="65" t="s">
        <v>433</v>
      </c>
      <c r="C118" s="34" t="s">
        <v>95</v>
      </c>
      <c r="D118" s="31" t="s">
        <v>26</v>
      </c>
      <c r="E118" s="8">
        <v>0.27100000000000002</v>
      </c>
      <c r="F118" s="105" t="s">
        <v>26</v>
      </c>
      <c r="G118" s="31" t="s">
        <v>26</v>
      </c>
      <c r="H118" s="30" t="str">
        <f t="shared" si="312"/>
        <v>нд</v>
      </c>
      <c r="I118" s="30" t="str">
        <f t="shared" si="312"/>
        <v>нд</v>
      </c>
      <c r="J118" s="105" t="s">
        <v>26</v>
      </c>
      <c r="K118" s="105" t="s">
        <v>26</v>
      </c>
      <c r="L118" s="108" t="s">
        <v>26</v>
      </c>
      <c r="M118" s="108" t="s">
        <v>26</v>
      </c>
      <c r="N118" s="31" t="s">
        <v>26</v>
      </c>
      <c r="O118" s="105" t="s">
        <v>26</v>
      </c>
      <c r="P118" s="108" t="s">
        <v>26</v>
      </c>
      <c r="Q118" s="105" t="s">
        <v>26</v>
      </c>
      <c r="R118" s="129" t="str">
        <f t="shared" si="309"/>
        <v>нд</v>
      </c>
      <c r="S118" s="129" t="str">
        <f t="shared" si="310"/>
        <v>нд</v>
      </c>
      <c r="T118" s="130" t="str">
        <f t="shared" si="311"/>
        <v>нд</v>
      </c>
      <c r="U118" s="160" t="str">
        <f t="shared" si="313"/>
        <v>нд</v>
      </c>
      <c r="V118" s="34"/>
    </row>
    <row r="119" spans="1:22" ht="31.5" x14ac:dyDescent="0.25">
      <c r="A119" s="32" t="s">
        <v>267</v>
      </c>
      <c r="B119" s="65" t="s">
        <v>434</v>
      </c>
      <c r="C119" s="30" t="s">
        <v>96</v>
      </c>
      <c r="D119" s="31" t="s">
        <v>26</v>
      </c>
      <c r="E119" s="8">
        <v>0.28299999999999997</v>
      </c>
      <c r="F119" s="31" t="s">
        <v>26</v>
      </c>
      <c r="G119" s="133" t="s">
        <v>26</v>
      </c>
      <c r="H119" s="30" t="str">
        <f t="shared" si="312"/>
        <v>нд</v>
      </c>
      <c r="I119" s="30" t="str">
        <f t="shared" si="312"/>
        <v>нд</v>
      </c>
      <c r="J119" s="31" t="s">
        <v>26</v>
      </c>
      <c r="K119" s="31" t="s">
        <v>26</v>
      </c>
      <c r="L119" s="108" t="s">
        <v>26</v>
      </c>
      <c r="M119" s="108" t="s">
        <v>26</v>
      </c>
      <c r="N119" s="133" t="s">
        <v>26</v>
      </c>
      <c r="O119" s="31" t="s">
        <v>26</v>
      </c>
      <c r="P119" s="108" t="s">
        <v>26</v>
      </c>
      <c r="Q119" s="133" t="s">
        <v>26</v>
      </c>
      <c r="R119" s="129" t="str">
        <f t="shared" si="309"/>
        <v>нд</v>
      </c>
      <c r="S119" s="129" t="s">
        <v>26</v>
      </c>
      <c r="T119" s="130" t="str">
        <f t="shared" si="311"/>
        <v>нд</v>
      </c>
      <c r="U119" s="160" t="str">
        <f t="shared" si="313"/>
        <v>нд</v>
      </c>
      <c r="V119" s="30"/>
    </row>
    <row r="120" spans="1:22" ht="31.5" x14ac:dyDescent="0.25">
      <c r="A120" s="32" t="s">
        <v>268</v>
      </c>
      <c r="B120" s="65" t="s">
        <v>435</v>
      </c>
      <c r="C120" s="30" t="s">
        <v>97</v>
      </c>
      <c r="D120" s="31" t="s">
        <v>26</v>
      </c>
      <c r="E120" s="8">
        <v>0.28299999999999997</v>
      </c>
      <c r="F120" s="31" t="s">
        <v>26</v>
      </c>
      <c r="G120" s="133" t="s">
        <v>26</v>
      </c>
      <c r="H120" s="30" t="str">
        <f t="shared" si="312"/>
        <v>нд</v>
      </c>
      <c r="I120" s="30" t="str">
        <f t="shared" si="312"/>
        <v>нд</v>
      </c>
      <c r="J120" s="31" t="s">
        <v>26</v>
      </c>
      <c r="K120" s="31" t="s">
        <v>26</v>
      </c>
      <c r="L120" s="108" t="s">
        <v>26</v>
      </c>
      <c r="M120" s="108" t="s">
        <v>26</v>
      </c>
      <c r="N120" s="133" t="s">
        <v>26</v>
      </c>
      <c r="O120" s="31" t="s">
        <v>26</v>
      </c>
      <c r="P120" s="108" t="s">
        <v>26</v>
      </c>
      <c r="Q120" s="133" t="s">
        <v>26</v>
      </c>
      <c r="R120" s="129" t="str">
        <f t="shared" si="309"/>
        <v>нд</v>
      </c>
      <c r="S120" s="129" t="s">
        <v>26</v>
      </c>
      <c r="T120" s="130" t="str">
        <f t="shared" si="311"/>
        <v>нд</v>
      </c>
      <c r="U120" s="160" t="str">
        <f t="shared" si="313"/>
        <v>нд</v>
      </c>
      <c r="V120" s="30"/>
    </row>
    <row r="121" spans="1:22" ht="31.5" x14ac:dyDescent="0.25">
      <c r="A121" s="32" t="s">
        <v>269</v>
      </c>
      <c r="B121" s="63" t="s">
        <v>436</v>
      </c>
      <c r="C121" s="34" t="s">
        <v>98</v>
      </c>
      <c r="D121" s="31" t="s">
        <v>26</v>
      </c>
      <c r="E121" s="8">
        <v>0.246</v>
      </c>
      <c r="F121" s="31" t="s">
        <v>26</v>
      </c>
      <c r="G121" s="31" t="s">
        <v>26</v>
      </c>
      <c r="H121" s="30" t="str">
        <f t="shared" si="312"/>
        <v>нд</v>
      </c>
      <c r="I121" s="30" t="str">
        <f t="shared" si="312"/>
        <v>нд</v>
      </c>
      <c r="J121" s="31" t="s">
        <v>26</v>
      </c>
      <c r="K121" s="31" t="s">
        <v>26</v>
      </c>
      <c r="L121" s="83" t="s">
        <v>26</v>
      </c>
      <c r="M121" s="83" t="s">
        <v>26</v>
      </c>
      <c r="N121" s="31" t="s">
        <v>26</v>
      </c>
      <c r="O121" s="31" t="s">
        <v>26</v>
      </c>
      <c r="P121" s="31" t="s">
        <v>26</v>
      </c>
      <c r="Q121" s="105" t="s">
        <v>26</v>
      </c>
      <c r="R121" s="129" t="str">
        <f t="shared" si="309"/>
        <v>нд</v>
      </c>
      <c r="S121" s="129" t="str">
        <f t="shared" si="310"/>
        <v>нд</v>
      </c>
      <c r="T121" s="130" t="str">
        <f t="shared" si="311"/>
        <v>нд</v>
      </c>
      <c r="U121" s="160" t="str">
        <f t="shared" si="313"/>
        <v>нд</v>
      </c>
      <c r="V121" s="34"/>
    </row>
    <row r="122" spans="1:22" ht="31.5" x14ac:dyDescent="0.25">
      <c r="A122" s="32" t="s">
        <v>270</v>
      </c>
      <c r="B122" s="63" t="s">
        <v>437</v>
      </c>
      <c r="C122" s="34" t="s">
        <v>99</v>
      </c>
      <c r="D122" s="31" t="s">
        <v>26</v>
      </c>
      <c r="E122" s="8">
        <v>0.51500000000000001</v>
      </c>
      <c r="F122" s="31" t="s">
        <v>26</v>
      </c>
      <c r="G122" s="31" t="s">
        <v>26</v>
      </c>
      <c r="H122" s="30" t="str">
        <f t="shared" si="312"/>
        <v>нд</v>
      </c>
      <c r="I122" s="30" t="str">
        <f t="shared" si="312"/>
        <v>нд</v>
      </c>
      <c r="J122" s="31" t="s">
        <v>26</v>
      </c>
      <c r="K122" s="31" t="s">
        <v>26</v>
      </c>
      <c r="L122" s="83" t="s">
        <v>26</v>
      </c>
      <c r="M122" s="83" t="s">
        <v>26</v>
      </c>
      <c r="N122" s="31" t="s">
        <v>26</v>
      </c>
      <c r="O122" s="31" t="s">
        <v>26</v>
      </c>
      <c r="P122" s="31" t="s">
        <v>26</v>
      </c>
      <c r="Q122" s="105" t="s">
        <v>26</v>
      </c>
      <c r="R122" s="129" t="str">
        <f t="shared" si="309"/>
        <v>нд</v>
      </c>
      <c r="S122" s="129" t="str">
        <f t="shared" si="310"/>
        <v>нд</v>
      </c>
      <c r="T122" s="130" t="str">
        <f t="shared" si="311"/>
        <v>нд</v>
      </c>
      <c r="U122" s="160" t="str">
        <f t="shared" si="313"/>
        <v>нд</v>
      </c>
      <c r="V122" s="34"/>
    </row>
    <row r="123" spans="1:22" ht="31.5" x14ac:dyDescent="0.25">
      <c r="A123" s="32" t="s">
        <v>271</v>
      </c>
      <c r="B123" s="63" t="s">
        <v>438</v>
      </c>
      <c r="C123" s="34" t="s">
        <v>100</v>
      </c>
      <c r="D123" s="31" t="s">
        <v>26</v>
      </c>
      <c r="E123" s="8" t="s">
        <v>26</v>
      </c>
      <c r="F123" s="31" t="s">
        <v>26</v>
      </c>
      <c r="G123" s="31" t="s">
        <v>26</v>
      </c>
      <c r="H123" s="30" t="str">
        <f t="shared" si="312"/>
        <v>нд</v>
      </c>
      <c r="I123" s="30" t="str">
        <f t="shared" si="312"/>
        <v>нд</v>
      </c>
      <c r="J123" s="31" t="s">
        <v>26</v>
      </c>
      <c r="K123" s="31" t="s">
        <v>26</v>
      </c>
      <c r="L123" s="83" t="s">
        <v>26</v>
      </c>
      <c r="M123" s="83" t="s">
        <v>26</v>
      </c>
      <c r="N123" s="31" t="s">
        <v>26</v>
      </c>
      <c r="O123" s="31" t="s">
        <v>26</v>
      </c>
      <c r="P123" s="31" t="s">
        <v>26</v>
      </c>
      <c r="Q123" s="105" t="s">
        <v>26</v>
      </c>
      <c r="R123" s="129" t="str">
        <f t="shared" si="309"/>
        <v>нд</v>
      </c>
      <c r="S123" s="129" t="str">
        <f t="shared" si="310"/>
        <v>нд</v>
      </c>
      <c r="T123" s="130" t="str">
        <f t="shared" si="311"/>
        <v>нд</v>
      </c>
      <c r="U123" s="160" t="str">
        <f t="shared" si="313"/>
        <v>нд</v>
      </c>
      <c r="V123" s="34"/>
    </row>
    <row r="124" spans="1:22" ht="31.5" x14ac:dyDescent="0.25">
      <c r="A124" s="32" t="s">
        <v>272</v>
      </c>
      <c r="B124" s="63" t="s">
        <v>439</v>
      </c>
      <c r="C124" s="34" t="s">
        <v>273</v>
      </c>
      <c r="D124" s="31" t="s">
        <v>26</v>
      </c>
      <c r="E124" s="8">
        <v>0.253</v>
      </c>
      <c r="F124" s="31" t="s">
        <v>26</v>
      </c>
      <c r="G124" s="31" t="s">
        <v>26</v>
      </c>
      <c r="H124" s="30" t="str">
        <f t="shared" si="312"/>
        <v>нд</v>
      </c>
      <c r="I124" s="30" t="str">
        <f t="shared" si="312"/>
        <v>нд</v>
      </c>
      <c r="J124" s="31" t="s">
        <v>26</v>
      </c>
      <c r="K124" s="31" t="s">
        <v>26</v>
      </c>
      <c r="L124" s="83" t="s">
        <v>26</v>
      </c>
      <c r="M124" s="83" t="s">
        <v>26</v>
      </c>
      <c r="N124" s="31" t="s">
        <v>26</v>
      </c>
      <c r="O124" s="31" t="s">
        <v>26</v>
      </c>
      <c r="P124" s="31" t="s">
        <v>26</v>
      </c>
      <c r="Q124" s="105" t="s">
        <v>26</v>
      </c>
      <c r="R124" s="129" t="str">
        <f t="shared" si="309"/>
        <v>нд</v>
      </c>
      <c r="S124" s="129" t="str">
        <f t="shared" si="310"/>
        <v>нд</v>
      </c>
      <c r="T124" s="130" t="str">
        <f t="shared" si="311"/>
        <v>нд</v>
      </c>
      <c r="U124" s="160" t="str">
        <f t="shared" si="313"/>
        <v>нд</v>
      </c>
      <c r="V124" s="34"/>
    </row>
    <row r="125" spans="1:22" ht="47.25" x14ac:dyDescent="0.25">
      <c r="A125" s="32" t="s">
        <v>274</v>
      </c>
      <c r="B125" s="66" t="s">
        <v>440</v>
      </c>
      <c r="C125" s="34" t="s">
        <v>275</v>
      </c>
      <c r="D125" s="31" t="s">
        <v>26</v>
      </c>
      <c r="E125" s="8">
        <v>0.251</v>
      </c>
      <c r="F125" s="31" t="s">
        <v>26</v>
      </c>
      <c r="G125" s="31" t="s">
        <v>26</v>
      </c>
      <c r="H125" s="30" t="str">
        <f t="shared" si="312"/>
        <v>нд</v>
      </c>
      <c r="I125" s="30" t="str">
        <f t="shared" si="312"/>
        <v>нд</v>
      </c>
      <c r="J125" s="31" t="s">
        <v>26</v>
      </c>
      <c r="K125" s="31" t="s">
        <v>26</v>
      </c>
      <c r="L125" s="83" t="s">
        <v>26</v>
      </c>
      <c r="M125" s="83" t="s">
        <v>26</v>
      </c>
      <c r="N125" s="31" t="s">
        <v>26</v>
      </c>
      <c r="O125" s="31" t="s">
        <v>26</v>
      </c>
      <c r="P125" s="31" t="s">
        <v>26</v>
      </c>
      <c r="Q125" s="105" t="s">
        <v>26</v>
      </c>
      <c r="R125" s="129" t="str">
        <f t="shared" si="309"/>
        <v>нд</v>
      </c>
      <c r="S125" s="129" t="str">
        <f t="shared" si="310"/>
        <v>нд</v>
      </c>
      <c r="T125" s="130" t="str">
        <f t="shared" si="311"/>
        <v>нд</v>
      </c>
      <c r="U125" s="160" t="str">
        <f t="shared" si="313"/>
        <v>нд</v>
      </c>
      <c r="V125" s="34"/>
    </row>
    <row r="126" spans="1:22" ht="31.5" x14ac:dyDescent="0.25">
      <c r="A126" s="32" t="s">
        <v>276</v>
      </c>
      <c r="B126" s="65" t="s">
        <v>423</v>
      </c>
      <c r="C126" s="34" t="s">
        <v>277</v>
      </c>
      <c r="D126" s="31" t="s">
        <v>26</v>
      </c>
      <c r="E126" s="8">
        <v>0.27</v>
      </c>
      <c r="F126" s="31" t="s">
        <v>26</v>
      </c>
      <c r="G126" s="31" t="s">
        <v>26</v>
      </c>
      <c r="H126" s="30" t="str">
        <f t="shared" si="312"/>
        <v>нд</v>
      </c>
      <c r="I126" s="30" t="str">
        <f t="shared" si="312"/>
        <v>нд</v>
      </c>
      <c r="J126" s="31" t="s">
        <v>26</v>
      </c>
      <c r="K126" s="31" t="s">
        <v>26</v>
      </c>
      <c r="L126" s="83" t="s">
        <v>26</v>
      </c>
      <c r="M126" s="83" t="s">
        <v>26</v>
      </c>
      <c r="N126" s="31" t="s">
        <v>26</v>
      </c>
      <c r="O126" s="31" t="s">
        <v>26</v>
      </c>
      <c r="P126" s="31" t="s">
        <v>26</v>
      </c>
      <c r="Q126" s="105" t="s">
        <v>26</v>
      </c>
      <c r="R126" s="129" t="str">
        <f t="shared" si="309"/>
        <v>нд</v>
      </c>
      <c r="S126" s="129" t="str">
        <f t="shared" si="310"/>
        <v>нд</v>
      </c>
      <c r="T126" s="130" t="str">
        <f t="shared" si="311"/>
        <v>нд</v>
      </c>
      <c r="U126" s="160" t="str">
        <f t="shared" si="313"/>
        <v>нд</v>
      </c>
      <c r="V126" s="34"/>
    </row>
    <row r="127" spans="1:22" ht="31.5" x14ac:dyDescent="0.25">
      <c r="A127" s="32" t="s">
        <v>278</v>
      </c>
      <c r="B127" s="63" t="s">
        <v>441</v>
      </c>
      <c r="C127" s="34" t="s">
        <v>279</v>
      </c>
      <c r="D127" s="31" t="s">
        <v>26</v>
      </c>
      <c r="E127" s="8">
        <v>0.251</v>
      </c>
      <c r="F127" s="31" t="s">
        <v>26</v>
      </c>
      <c r="G127" s="31" t="s">
        <v>26</v>
      </c>
      <c r="H127" s="30" t="str">
        <f t="shared" si="312"/>
        <v>нд</v>
      </c>
      <c r="I127" s="30" t="str">
        <f t="shared" si="312"/>
        <v>нд</v>
      </c>
      <c r="J127" s="31" t="s">
        <v>26</v>
      </c>
      <c r="K127" s="31" t="s">
        <v>26</v>
      </c>
      <c r="L127" s="83" t="s">
        <v>26</v>
      </c>
      <c r="M127" s="83" t="s">
        <v>26</v>
      </c>
      <c r="N127" s="31" t="s">
        <v>26</v>
      </c>
      <c r="O127" s="31" t="s">
        <v>26</v>
      </c>
      <c r="P127" s="31" t="s">
        <v>26</v>
      </c>
      <c r="Q127" s="105" t="s">
        <v>26</v>
      </c>
      <c r="R127" s="129" t="str">
        <f t="shared" si="309"/>
        <v>нд</v>
      </c>
      <c r="S127" s="129" t="str">
        <f t="shared" si="310"/>
        <v>нд</v>
      </c>
      <c r="T127" s="130" t="str">
        <f t="shared" si="311"/>
        <v>нд</v>
      </c>
      <c r="U127" s="160" t="str">
        <f t="shared" si="313"/>
        <v>нд</v>
      </c>
      <c r="V127" s="34"/>
    </row>
    <row r="128" spans="1:22" ht="31.5" x14ac:dyDescent="0.25">
      <c r="A128" s="67" t="s">
        <v>442</v>
      </c>
      <c r="B128" s="66" t="s">
        <v>443</v>
      </c>
      <c r="C128" s="68" t="s">
        <v>444</v>
      </c>
      <c r="D128" s="98" t="s">
        <v>26</v>
      </c>
      <c r="E128" s="170">
        <v>1.762</v>
      </c>
      <c r="F128" s="98" t="s">
        <v>26</v>
      </c>
      <c r="G128" s="126" t="s">
        <v>26</v>
      </c>
      <c r="H128" s="30" t="str">
        <f t="shared" si="312"/>
        <v>нд</v>
      </c>
      <c r="I128" s="30" t="str">
        <f t="shared" si="312"/>
        <v>нд</v>
      </c>
      <c r="J128" s="98" t="s">
        <v>26</v>
      </c>
      <c r="K128" s="98" t="s">
        <v>26</v>
      </c>
      <c r="L128" s="80" t="s">
        <v>26</v>
      </c>
      <c r="M128" s="80" t="s">
        <v>26</v>
      </c>
      <c r="N128" s="126" t="s">
        <v>26</v>
      </c>
      <c r="O128" s="98" t="s">
        <v>26</v>
      </c>
      <c r="P128" s="98" t="s">
        <v>26</v>
      </c>
      <c r="Q128" s="126" t="s">
        <v>26</v>
      </c>
      <c r="R128" s="129" t="str">
        <f t="shared" si="309"/>
        <v>нд</v>
      </c>
      <c r="S128" s="129" t="s">
        <v>26</v>
      </c>
      <c r="T128" s="130" t="str">
        <f t="shared" si="311"/>
        <v>нд</v>
      </c>
      <c r="U128" s="160" t="str">
        <f t="shared" si="313"/>
        <v>нд</v>
      </c>
      <c r="V128" s="68"/>
    </row>
    <row r="129" spans="1:22" ht="47.25" x14ac:dyDescent="0.25">
      <c r="A129" s="52" t="s">
        <v>280</v>
      </c>
      <c r="B129" s="53" t="s">
        <v>281</v>
      </c>
      <c r="C129" s="54" t="s">
        <v>25</v>
      </c>
      <c r="D129" s="94">
        <f t="shared" ref="D129:E129" si="326">IF(NOT(SUM(D130,D150)=0),SUM(D130,D150),"нд")</f>
        <v>1.4059999999999999</v>
      </c>
      <c r="E129" s="16">
        <f t="shared" si="326"/>
        <v>30.25</v>
      </c>
      <c r="F129" s="94">
        <f t="shared" ref="F129:I129" si="327">IF(NOT(SUM(F130,F150)=0),SUM(F130,F150),"нд")</f>
        <v>1.4059999999999999</v>
      </c>
      <c r="G129" s="94">
        <f t="shared" si="327"/>
        <v>4.1139999999999999</v>
      </c>
      <c r="H129" s="94">
        <f t="shared" si="327"/>
        <v>4.1139999999999999</v>
      </c>
      <c r="I129" s="94">
        <f t="shared" si="327"/>
        <v>2.9159999999999999</v>
      </c>
      <c r="J129" s="94" t="str">
        <f t="shared" ref="J129:K129" si="328">IF(NOT(SUM(J130,J150)=0),SUM(J130,J150),"нд")</f>
        <v>нд</v>
      </c>
      <c r="K129" s="94" t="str">
        <f t="shared" si="328"/>
        <v>нд</v>
      </c>
      <c r="L129" s="94" t="str">
        <f t="shared" ref="L129:M129" si="329">IF(NOT(SUM(L130,L150)=0),SUM(L130,L150),"нд")</f>
        <v>нд</v>
      </c>
      <c r="M129" s="94" t="str">
        <f t="shared" si="329"/>
        <v>нд</v>
      </c>
      <c r="N129" s="94" t="str">
        <f t="shared" ref="N129:O129" si="330">IF(NOT(SUM(N130,N150)=0),SUM(N130,N150),"нд")</f>
        <v>нд</v>
      </c>
      <c r="O129" s="94">
        <f t="shared" si="330"/>
        <v>2.9159999999999999</v>
      </c>
      <c r="P129" s="94">
        <f t="shared" ref="P129:S129" si="331">IF(NOT(SUM(P130,P150)=0),SUM(P130,P150),"нд")</f>
        <v>4.1139999999999999</v>
      </c>
      <c r="Q129" s="121" t="str">
        <f t="shared" si="331"/>
        <v>нд</v>
      </c>
      <c r="R129" s="94" t="str">
        <f t="shared" si="331"/>
        <v>нд</v>
      </c>
      <c r="S129" s="94">
        <f t="shared" si="331"/>
        <v>1.198</v>
      </c>
      <c r="T129" s="94">
        <f t="shared" ref="T129" si="332">IF(NOT(SUM(T130,T150)=0),SUM(T130,T150),"нд")</f>
        <v>-1.198</v>
      </c>
      <c r="U129" s="158">
        <f t="shared" si="313"/>
        <v>-29.12</v>
      </c>
      <c r="V129" s="54"/>
    </row>
    <row r="130" spans="1:22" x14ac:dyDescent="0.25">
      <c r="A130" s="55" t="s">
        <v>282</v>
      </c>
      <c r="B130" s="56" t="s">
        <v>283</v>
      </c>
      <c r="C130" s="57" t="s">
        <v>25</v>
      </c>
      <c r="D130" s="57">
        <f t="shared" ref="D130" si="333">IF(NOT(SUM(D131)=0),SUM(D131),"нд")</f>
        <v>1.4059999999999999</v>
      </c>
      <c r="E130" s="17">
        <f t="shared" ref="E130" si="334">IF(NOT(SUM(E131)=0),SUM(E131),"нд")</f>
        <v>30.25</v>
      </c>
      <c r="F130" s="57">
        <f t="shared" ref="F130:G130" si="335">IF(NOT(SUM(F131)=0),SUM(F131),"нд")</f>
        <v>1.4059999999999999</v>
      </c>
      <c r="G130" s="57">
        <f t="shared" si="335"/>
        <v>4.1139999999999999</v>
      </c>
      <c r="H130" s="109">
        <f t="shared" ref="H130:I130" si="336">IF(NOT(SUM(H131)=0),SUM(H131),"нд")</f>
        <v>4.1139999999999999</v>
      </c>
      <c r="I130" s="109">
        <f t="shared" si="336"/>
        <v>2.9159999999999999</v>
      </c>
      <c r="J130" s="57" t="str">
        <f t="shared" ref="J130" si="337">IF(NOT(SUM(J131)=0),SUM(J131),"нд")</f>
        <v>нд</v>
      </c>
      <c r="K130" s="57" t="str">
        <f t="shared" ref="K130" si="338">IF(NOT(SUM(K131)=0),SUM(K131),"нд")</f>
        <v>нд</v>
      </c>
      <c r="L130" s="109" t="str">
        <f t="shared" ref="L130:M130" si="339">IF(NOT(SUM(L131)=0),SUM(L131),"нд")</f>
        <v>нд</v>
      </c>
      <c r="M130" s="109" t="str">
        <f t="shared" si="339"/>
        <v>нд</v>
      </c>
      <c r="N130" s="57" t="str">
        <f t="shared" ref="N130" si="340">IF(NOT(SUM(N131)=0),SUM(N131),"нд")</f>
        <v>нд</v>
      </c>
      <c r="O130" s="57">
        <f t="shared" ref="O130:T130" si="341">IF(NOT(SUM(O131)=0),SUM(O131),"нд")</f>
        <v>2.9159999999999999</v>
      </c>
      <c r="P130" s="57">
        <f t="shared" ref="P130" si="342">IF(NOT(SUM(P131)=0),SUM(P131),"нд")</f>
        <v>4.1139999999999999</v>
      </c>
      <c r="Q130" s="122" t="str">
        <f t="shared" si="341"/>
        <v>нд</v>
      </c>
      <c r="R130" s="57" t="str">
        <f t="shared" si="341"/>
        <v>нд</v>
      </c>
      <c r="S130" s="57">
        <f t="shared" si="341"/>
        <v>1.198</v>
      </c>
      <c r="T130" s="57">
        <f t="shared" si="341"/>
        <v>-1.198</v>
      </c>
      <c r="U130" s="159">
        <f t="shared" si="313"/>
        <v>-29.12</v>
      </c>
      <c r="V130" s="57"/>
    </row>
    <row r="131" spans="1:22" x14ac:dyDescent="0.25">
      <c r="A131" s="40" t="s">
        <v>284</v>
      </c>
      <c r="B131" s="41" t="s">
        <v>31</v>
      </c>
      <c r="C131" s="69" t="s">
        <v>25</v>
      </c>
      <c r="D131" s="42">
        <f t="shared" ref="D131" si="343">IF(NOT(SUM(D132:D149)=0),SUM(D132:D149),"нд")</f>
        <v>1.4059999999999999</v>
      </c>
      <c r="E131" s="6">
        <f t="shared" ref="E131" si="344">IF(NOT(SUM(E132:E149)=0),SUM(E132:E149),"нд")</f>
        <v>30.25</v>
      </c>
      <c r="F131" s="42">
        <f t="shared" ref="F131:G131" si="345">IF(NOT(SUM(F132:F149)=0),SUM(F132:F149),"нд")</f>
        <v>1.4059999999999999</v>
      </c>
      <c r="G131" s="42">
        <f t="shared" si="345"/>
        <v>4.1139999999999999</v>
      </c>
      <c r="H131" s="42">
        <f t="shared" ref="H131:I131" si="346">IF(NOT(SUM(H132:H149)=0),SUM(H132:H149),"нд")</f>
        <v>4.1139999999999999</v>
      </c>
      <c r="I131" s="42">
        <f t="shared" si="346"/>
        <v>2.9159999999999999</v>
      </c>
      <c r="J131" s="42" t="str">
        <f t="shared" ref="J131" si="347">IF(NOT(SUM(J132:J149)=0),SUM(J132:J149),"нд")</f>
        <v>нд</v>
      </c>
      <c r="K131" s="42" t="str">
        <f t="shared" ref="K131" si="348">IF(NOT(SUM(K132:K149)=0),SUM(K132:K149),"нд")</f>
        <v>нд</v>
      </c>
      <c r="L131" s="91" t="str">
        <f t="shared" ref="L131:M131" si="349">IF(NOT(SUM(L132:L149)=0),SUM(L132:L149),"нд")</f>
        <v>нд</v>
      </c>
      <c r="M131" s="91" t="str">
        <f t="shared" si="349"/>
        <v>нд</v>
      </c>
      <c r="N131" s="42" t="str">
        <f t="shared" ref="N131" si="350">IF(NOT(SUM(N132:N149)=0),SUM(N132:N149),"нд")</f>
        <v>нд</v>
      </c>
      <c r="O131" s="42">
        <f t="shared" ref="O131" si="351">IF(NOT(SUM(O132:O149)=0),SUM(O132:O149),"нд")</f>
        <v>2.9159999999999999</v>
      </c>
      <c r="P131" s="42">
        <f t="shared" ref="P131" si="352">IF(NOT(SUM(P132:P149)=0),SUM(P132:P149),"нд")</f>
        <v>4.1139999999999999</v>
      </c>
      <c r="Q131" s="125" t="str">
        <f t="shared" ref="Q131:S131" si="353">IF(NOT(SUM(Q132:Q149)=0),SUM(Q132:Q149),"нд")</f>
        <v>нд</v>
      </c>
      <c r="R131" s="42" t="str">
        <f t="shared" si="353"/>
        <v>нд</v>
      </c>
      <c r="S131" s="42">
        <f t="shared" si="353"/>
        <v>1.198</v>
      </c>
      <c r="T131" s="42">
        <f t="shared" ref="T131" si="354">IF(NOT(SUM(T132:T149)=0),SUM(T132:T149),"нд")</f>
        <v>-1.198</v>
      </c>
      <c r="U131" s="154">
        <f t="shared" si="313"/>
        <v>-29.12</v>
      </c>
      <c r="V131" s="69"/>
    </row>
    <row r="132" spans="1:22" ht="31.5" x14ac:dyDescent="0.25">
      <c r="A132" s="32" t="s">
        <v>285</v>
      </c>
      <c r="B132" s="33" t="s">
        <v>32</v>
      </c>
      <c r="C132" s="34" t="s">
        <v>33</v>
      </c>
      <c r="D132" s="30" t="s">
        <v>26</v>
      </c>
      <c r="E132" s="8" t="s">
        <v>26</v>
      </c>
      <c r="F132" s="30" t="s">
        <v>26</v>
      </c>
      <c r="G132" s="30" t="s">
        <v>26</v>
      </c>
      <c r="H132" s="30" t="str">
        <f t="shared" si="312"/>
        <v>нд</v>
      </c>
      <c r="I132" s="30" t="str">
        <f t="shared" si="312"/>
        <v>нд</v>
      </c>
      <c r="J132" s="30" t="s">
        <v>26</v>
      </c>
      <c r="K132" s="30" t="s">
        <v>26</v>
      </c>
      <c r="L132" s="30" t="s">
        <v>26</v>
      </c>
      <c r="M132" s="30" t="s">
        <v>26</v>
      </c>
      <c r="N132" s="30" t="s">
        <v>26</v>
      </c>
      <c r="O132" s="30" t="s">
        <v>26</v>
      </c>
      <c r="P132" s="30" t="s">
        <v>26</v>
      </c>
      <c r="Q132" s="106" t="s">
        <v>26</v>
      </c>
      <c r="R132" s="129" t="str">
        <f t="shared" ref="R132:R151" si="355">IF(NOT(OR(F132="нд",I132="нд")),F132-I132,F132)</f>
        <v>нд</v>
      </c>
      <c r="S132" s="129" t="str">
        <f t="shared" ref="S132:S151" si="356">IF(NOT(OR(G132="нд",I132="нд")),G132-I132,G132)</f>
        <v>нд</v>
      </c>
      <c r="T132" s="130" t="str">
        <f t="shared" ref="T132:T151" si="357">IF(SUM(I132)-SUM(H132)=0,"нд",SUM(I132)-SUM(H132))</f>
        <v>нд</v>
      </c>
      <c r="U132" s="160" t="str">
        <f t="shared" si="313"/>
        <v>нд</v>
      </c>
      <c r="V132" s="34"/>
    </row>
    <row r="133" spans="1:22" ht="31.5" x14ac:dyDescent="0.25">
      <c r="A133" s="32" t="s">
        <v>286</v>
      </c>
      <c r="B133" s="33" t="s">
        <v>34</v>
      </c>
      <c r="C133" s="34" t="s">
        <v>35</v>
      </c>
      <c r="D133" s="30" t="s">
        <v>26</v>
      </c>
      <c r="E133" s="8" t="s">
        <v>26</v>
      </c>
      <c r="F133" s="30" t="s">
        <v>26</v>
      </c>
      <c r="G133" s="30" t="s">
        <v>26</v>
      </c>
      <c r="H133" s="30" t="str">
        <f t="shared" si="312"/>
        <v>нд</v>
      </c>
      <c r="I133" s="30" t="str">
        <f t="shared" si="312"/>
        <v>нд</v>
      </c>
      <c r="J133" s="30" t="s">
        <v>26</v>
      </c>
      <c r="K133" s="30" t="s">
        <v>26</v>
      </c>
      <c r="L133" s="30" t="s">
        <v>26</v>
      </c>
      <c r="M133" s="30" t="s">
        <v>26</v>
      </c>
      <c r="N133" s="30" t="s">
        <v>26</v>
      </c>
      <c r="O133" s="30" t="s">
        <v>26</v>
      </c>
      <c r="P133" s="30" t="s">
        <v>26</v>
      </c>
      <c r="Q133" s="106" t="s">
        <v>26</v>
      </c>
      <c r="R133" s="129" t="str">
        <f t="shared" si="355"/>
        <v>нд</v>
      </c>
      <c r="S133" s="129" t="str">
        <f t="shared" si="356"/>
        <v>нд</v>
      </c>
      <c r="T133" s="130" t="str">
        <f t="shared" si="357"/>
        <v>нд</v>
      </c>
      <c r="U133" s="160" t="str">
        <f t="shared" si="313"/>
        <v>нд</v>
      </c>
      <c r="V133" s="34"/>
    </row>
    <row r="134" spans="1:22" ht="31.5" x14ac:dyDescent="0.25">
      <c r="A134" s="32" t="s">
        <v>287</v>
      </c>
      <c r="B134" s="33" t="s">
        <v>36</v>
      </c>
      <c r="C134" s="34" t="s">
        <v>37</v>
      </c>
      <c r="D134" s="30" t="s">
        <v>26</v>
      </c>
      <c r="E134" s="8" t="s">
        <v>26</v>
      </c>
      <c r="F134" s="106" t="s">
        <v>26</v>
      </c>
      <c r="G134" s="30" t="s">
        <v>26</v>
      </c>
      <c r="H134" s="30" t="str">
        <f t="shared" si="312"/>
        <v>нд</v>
      </c>
      <c r="I134" s="30" t="str">
        <f t="shared" si="312"/>
        <v>нд</v>
      </c>
      <c r="J134" s="106" t="s">
        <v>26</v>
      </c>
      <c r="K134" s="106" t="s">
        <v>26</v>
      </c>
      <c r="L134" s="110" t="s">
        <v>26</v>
      </c>
      <c r="M134" s="110" t="s">
        <v>26</v>
      </c>
      <c r="N134" s="30" t="s">
        <v>26</v>
      </c>
      <c r="O134" s="106" t="s">
        <v>26</v>
      </c>
      <c r="P134" s="110" t="s">
        <v>26</v>
      </c>
      <c r="Q134" s="106" t="s">
        <v>26</v>
      </c>
      <c r="R134" s="129" t="str">
        <f t="shared" si="355"/>
        <v>нд</v>
      </c>
      <c r="S134" s="129" t="str">
        <f t="shared" si="356"/>
        <v>нд</v>
      </c>
      <c r="T134" s="130" t="str">
        <f t="shared" si="357"/>
        <v>нд</v>
      </c>
      <c r="U134" s="160" t="str">
        <f t="shared" si="313"/>
        <v>нд</v>
      </c>
      <c r="V134" s="34"/>
    </row>
    <row r="135" spans="1:22" x14ac:dyDescent="0.25">
      <c r="A135" s="32" t="s">
        <v>288</v>
      </c>
      <c r="B135" s="33" t="s">
        <v>38</v>
      </c>
      <c r="C135" s="30" t="s">
        <v>39</v>
      </c>
      <c r="D135" s="31" t="s">
        <v>26</v>
      </c>
      <c r="E135" s="129" t="s">
        <v>26</v>
      </c>
      <c r="F135" s="31" t="s">
        <v>26</v>
      </c>
      <c r="G135" s="31" t="s">
        <v>26</v>
      </c>
      <c r="H135" s="30" t="str">
        <f t="shared" si="312"/>
        <v>нд</v>
      </c>
      <c r="I135" s="30" t="str">
        <f t="shared" si="312"/>
        <v>нд</v>
      </c>
      <c r="J135" s="31" t="s">
        <v>26</v>
      </c>
      <c r="K135" s="31" t="s">
        <v>26</v>
      </c>
      <c r="L135" s="108" t="s">
        <v>26</v>
      </c>
      <c r="M135" s="108" t="s">
        <v>26</v>
      </c>
      <c r="N135" s="31" t="s">
        <v>26</v>
      </c>
      <c r="O135" s="31" t="s">
        <v>26</v>
      </c>
      <c r="P135" s="108" t="s">
        <v>26</v>
      </c>
      <c r="Q135" s="105" t="s">
        <v>26</v>
      </c>
      <c r="R135" s="129" t="str">
        <f t="shared" si="355"/>
        <v>нд</v>
      </c>
      <c r="S135" s="129" t="str">
        <f t="shared" si="356"/>
        <v>нд</v>
      </c>
      <c r="T135" s="130" t="str">
        <f t="shared" si="357"/>
        <v>нд</v>
      </c>
      <c r="U135" s="160" t="str">
        <f t="shared" si="313"/>
        <v>нд</v>
      </c>
      <c r="V135" s="30"/>
    </row>
    <row r="136" spans="1:22" x14ac:dyDescent="0.25">
      <c r="A136" s="32" t="s">
        <v>289</v>
      </c>
      <c r="B136" s="33" t="s">
        <v>40</v>
      </c>
      <c r="C136" s="30" t="s">
        <v>41</v>
      </c>
      <c r="D136" s="31" t="s">
        <v>26</v>
      </c>
      <c r="E136" s="129" t="s">
        <v>26</v>
      </c>
      <c r="F136" s="31" t="s">
        <v>26</v>
      </c>
      <c r="G136" s="31" t="s">
        <v>26</v>
      </c>
      <c r="H136" s="30" t="str">
        <f t="shared" si="312"/>
        <v>нд</v>
      </c>
      <c r="I136" s="30" t="str">
        <f t="shared" si="312"/>
        <v>нд</v>
      </c>
      <c r="J136" s="31" t="s">
        <v>26</v>
      </c>
      <c r="K136" s="31" t="s">
        <v>26</v>
      </c>
      <c r="L136" s="108" t="s">
        <v>26</v>
      </c>
      <c r="M136" s="108" t="s">
        <v>26</v>
      </c>
      <c r="N136" s="31" t="s">
        <v>26</v>
      </c>
      <c r="O136" s="31" t="s">
        <v>26</v>
      </c>
      <c r="P136" s="108" t="s">
        <v>26</v>
      </c>
      <c r="Q136" s="105" t="s">
        <v>26</v>
      </c>
      <c r="R136" s="129" t="str">
        <f t="shared" si="355"/>
        <v>нд</v>
      </c>
      <c r="S136" s="129" t="str">
        <f t="shared" si="356"/>
        <v>нд</v>
      </c>
      <c r="T136" s="130" t="str">
        <f t="shared" si="357"/>
        <v>нд</v>
      </c>
      <c r="U136" s="160" t="str">
        <f t="shared" si="313"/>
        <v>нд</v>
      </c>
      <c r="V136" s="30"/>
    </row>
    <row r="137" spans="1:22" x14ac:dyDescent="0.25">
      <c r="A137" s="32" t="s">
        <v>290</v>
      </c>
      <c r="B137" s="33" t="s">
        <v>42</v>
      </c>
      <c r="C137" s="30" t="s">
        <v>43</v>
      </c>
      <c r="D137" s="31" t="s">
        <v>26</v>
      </c>
      <c r="E137" s="129" t="s">
        <v>26</v>
      </c>
      <c r="F137" s="31" t="s">
        <v>26</v>
      </c>
      <c r="G137" s="31" t="s">
        <v>26</v>
      </c>
      <c r="H137" s="30" t="str">
        <f t="shared" si="312"/>
        <v>нд</v>
      </c>
      <c r="I137" s="30" t="str">
        <f t="shared" si="312"/>
        <v>нд</v>
      </c>
      <c r="J137" s="31" t="s">
        <v>26</v>
      </c>
      <c r="K137" s="31" t="s">
        <v>26</v>
      </c>
      <c r="L137" s="108" t="s">
        <v>26</v>
      </c>
      <c r="M137" s="108" t="s">
        <v>26</v>
      </c>
      <c r="N137" s="31" t="s">
        <v>26</v>
      </c>
      <c r="O137" s="31" t="s">
        <v>26</v>
      </c>
      <c r="P137" s="108" t="s">
        <v>26</v>
      </c>
      <c r="Q137" s="105" t="s">
        <v>26</v>
      </c>
      <c r="R137" s="129" t="str">
        <f t="shared" si="355"/>
        <v>нд</v>
      </c>
      <c r="S137" s="129" t="str">
        <f t="shared" si="356"/>
        <v>нд</v>
      </c>
      <c r="T137" s="130" t="str">
        <f t="shared" si="357"/>
        <v>нд</v>
      </c>
      <c r="U137" s="160" t="str">
        <f t="shared" si="313"/>
        <v>нд</v>
      </c>
      <c r="V137" s="30"/>
    </row>
    <row r="138" spans="1:22" ht="31.5" x14ac:dyDescent="0.25">
      <c r="A138" s="32" t="s">
        <v>291</v>
      </c>
      <c r="B138" s="33" t="s">
        <v>44</v>
      </c>
      <c r="C138" s="34" t="s">
        <v>45</v>
      </c>
      <c r="D138" s="31" t="s">
        <v>26</v>
      </c>
      <c r="E138" s="8" t="s">
        <v>26</v>
      </c>
      <c r="F138" s="31" t="s">
        <v>26</v>
      </c>
      <c r="G138" s="31" t="s">
        <v>26</v>
      </c>
      <c r="H138" s="30" t="str">
        <f t="shared" si="312"/>
        <v>нд</v>
      </c>
      <c r="I138" s="30" t="str">
        <f t="shared" si="312"/>
        <v>нд</v>
      </c>
      <c r="J138" s="31" t="s">
        <v>26</v>
      </c>
      <c r="K138" s="31" t="s">
        <v>26</v>
      </c>
      <c r="L138" s="89" t="s">
        <v>26</v>
      </c>
      <c r="M138" s="89" t="s">
        <v>26</v>
      </c>
      <c r="N138" s="89" t="s">
        <v>26</v>
      </c>
      <c r="O138" s="31" t="s">
        <v>26</v>
      </c>
      <c r="P138" s="89" t="s">
        <v>26</v>
      </c>
      <c r="Q138" s="105" t="s">
        <v>26</v>
      </c>
      <c r="R138" s="129" t="str">
        <f t="shared" si="355"/>
        <v>нд</v>
      </c>
      <c r="S138" s="129" t="str">
        <f t="shared" si="356"/>
        <v>нд</v>
      </c>
      <c r="T138" s="130" t="str">
        <f t="shared" si="357"/>
        <v>нд</v>
      </c>
      <c r="U138" s="160" t="str">
        <f t="shared" si="313"/>
        <v>нд</v>
      </c>
      <c r="V138" s="34"/>
    </row>
    <row r="139" spans="1:22" ht="47.25" x14ac:dyDescent="0.25">
      <c r="A139" s="32" t="s">
        <v>292</v>
      </c>
      <c r="B139" s="33" t="s">
        <v>46</v>
      </c>
      <c r="C139" s="30" t="s">
        <v>47</v>
      </c>
      <c r="D139" s="31" t="s">
        <v>26</v>
      </c>
      <c r="E139" s="8">
        <v>2.3650000000000002</v>
      </c>
      <c r="F139" s="31" t="s">
        <v>26</v>
      </c>
      <c r="G139" s="133" t="s">
        <v>26</v>
      </c>
      <c r="H139" s="30" t="str">
        <f t="shared" ref="H139:H140" si="358">IF(NOT(SUM(J139,L139,N139,P139)=0),SUM(J139,L139,N139,P139),"нд")</f>
        <v>нд</v>
      </c>
      <c r="I139" s="30" t="str">
        <f t="shared" ref="I139:I140" si="359">IF(NOT(SUM(K139,M139,O139,Q139)=0),SUM(K139,M139,O139,Q139),"нд")</f>
        <v>нд</v>
      </c>
      <c r="J139" s="133" t="s">
        <v>26</v>
      </c>
      <c r="K139" s="133" t="s">
        <v>26</v>
      </c>
      <c r="L139" s="89" t="s">
        <v>26</v>
      </c>
      <c r="M139" s="89" t="s">
        <v>26</v>
      </c>
      <c r="N139" s="89" t="s">
        <v>26</v>
      </c>
      <c r="O139" s="133" t="s">
        <v>26</v>
      </c>
      <c r="P139" s="89" t="s">
        <v>26</v>
      </c>
      <c r="Q139" s="105" t="s">
        <v>26</v>
      </c>
      <c r="R139" s="129" t="str">
        <f t="shared" si="355"/>
        <v>нд</v>
      </c>
      <c r="S139" s="129" t="s">
        <v>26</v>
      </c>
      <c r="T139" s="130" t="str">
        <f t="shared" si="357"/>
        <v>нд</v>
      </c>
      <c r="U139" s="160" t="str">
        <f t="shared" si="313"/>
        <v>нд</v>
      </c>
      <c r="V139" s="30"/>
    </row>
    <row r="140" spans="1:22" ht="47.25" x14ac:dyDescent="0.25">
      <c r="A140" s="32" t="s">
        <v>293</v>
      </c>
      <c r="B140" s="33" t="s">
        <v>48</v>
      </c>
      <c r="C140" s="34" t="s">
        <v>49</v>
      </c>
      <c r="D140" s="31" t="s">
        <v>26</v>
      </c>
      <c r="E140" s="8">
        <v>1.2989999999999999</v>
      </c>
      <c r="F140" s="31" t="s">
        <v>26</v>
      </c>
      <c r="G140" s="133" t="s">
        <v>26</v>
      </c>
      <c r="H140" s="30" t="str">
        <f t="shared" si="358"/>
        <v>нд</v>
      </c>
      <c r="I140" s="30" t="str">
        <f t="shared" si="359"/>
        <v>нд</v>
      </c>
      <c r="J140" s="133" t="s">
        <v>26</v>
      </c>
      <c r="K140" s="133" t="s">
        <v>26</v>
      </c>
      <c r="L140" s="89" t="s">
        <v>26</v>
      </c>
      <c r="M140" s="89" t="s">
        <v>26</v>
      </c>
      <c r="N140" s="89" t="s">
        <v>26</v>
      </c>
      <c r="O140" s="133" t="s">
        <v>26</v>
      </c>
      <c r="P140" s="89" t="s">
        <v>26</v>
      </c>
      <c r="Q140" s="105" t="s">
        <v>26</v>
      </c>
      <c r="R140" s="129" t="str">
        <f t="shared" si="355"/>
        <v>нд</v>
      </c>
      <c r="S140" s="129" t="s">
        <v>26</v>
      </c>
      <c r="T140" s="130" t="str">
        <f t="shared" si="357"/>
        <v>нд</v>
      </c>
      <c r="U140" s="160" t="str">
        <f t="shared" si="313"/>
        <v>нд</v>
      </c>
      <c r="V140" s="34"/>
    </row>
    <row r="141" spans="1:22" ht="31.5" x14ac:dyDescent="0.25">
      <c r="A141" s="32" t="s">
        <v>294</v>
      </c>
      <c r="B141" s="70" t="s">
        <v>51</v>
      </c>
      <c r="C141" s="34" t="s">
        <v>52</v>
      </c>
      <c r="D141" s="189" t="s">
        <v>26</v>
      </c>
      <c r="E141" s="190" t="s">
        <v>26</v>
      </c>
      <c r="F141" s="187" t="s">
        <v>26</v>
      </c>
      <c r="G141" s="187" t="s">
        <v>26</v>
      </c>
      <c r="H141" s="192" t="str">
        <f t="shared" si="312"/>
        <v>нд</v>
      </c>
      <c r="I141" s="192" t="str">
        <f t="shared" si="312"/>
        <v>нд</v>
      </c>
      <c r="J141" s="187" t="s">
        <v>26</v>
      </c>
      <c r="K141" s="187" t="s">
        <v>26</v>
      </c>
      <c r="L141" s="183" t="s">
        <v>26</v>
      </c>
      <c r="M141" s="183" t="s">
        <v>26</v>
      </c>
      <c r="N141" s="183" t="s">
        <v>26</v>
      </c>
      <c r="O141" s="187" t="s">
        <v>26</v>
      </c>
      <c r="P141" s="183" t="s">
        <v>26</v>
      </c>
      <c r="Q141" s="181" t="s">
        <v>26</v>
      </c>
      <c r="R141" s="185" t="str">
        <f t="shared" si="355"/>
        <v>нд</v>
      </c>
      <c r="S141" s="185" t="str">
        <f t="shared" si="356"/>
        <v>нд</v>
      </c>
      <c r="T141" s="175" t="str">
        <f t="shared" si="357"/>
        <v>нд</v>
      </c>
      <c r="U141" s="177" t="str">
        <f t="shared" si="313"/>
        <v>нд</v>
      </c>
      <c r="V141" s="179"/>
    </row>
    <row r="142" spans="1:22" ht="31.5" x14ac:dyDescent="0.25">
      <c r="A142" s="32" t="s">
        <v>295</v>
      </c>
      <c r="B142" s="70" t="s">
        <v>53</v>
      </c>
      <c r="C142" s="34" t="s">
        <v>445</v>
      </c>
      <c r="D142" s="189"/>
      <c r="E142" s="191"/>
      <c r="F142" s="188"/>
      <c r="G142" s="188"/>
      <c r="H142" s="193"/>
      <c r="I142" s="193"/>
      <c r="J142" s="188"/>
      <c r="K142" s="188"/>
      <c r="L142" s="184"/>
      <c r="M142" s="184"/>
      <c r="N142" s="184"/>
      <c r="O142" s="188"/>
      <c r="P142" s="184"/>
      <c r="Q142" s="182"/>
      <c r="R142" s="186"/>
      <c r="S142" s="186"/>
      <c r="T142" s="176"/>
      <c r="U142" s="178"/>
      <c r="V142" s="180"/>
    </row>
    <row r="143" spans="1:22" ht="63" x14ac:dyDescent="0.25">
      <c r="A143" s="32" t="s">
        <v>296</v>
      </c>
      <c r="B143" s="58" t="s">
        <v>297</v>
      </c>
      <c r="C143" s="30" t="s">
        <v>54</v>
      </c>
      <c r="D143" s="35" t="s">
        <v>26</v>
      </c>
      <c r="E143" s="101">
        <v>8.4949999999999992</v>
      </c>
      <c r="F143" s="31" t="s">
        <v>26</v>
      </c>
      <c r="G143" s="31" t="s">
        <v>26</v>
      </c>
      <c r="H143" s="30" t="str">
        <f t="shared" si="312"/>
        <v>нд</v>
      </c>
      <c r="I143" s="30" t="str">
        <f t="shared" si="312"/>
        <v>нд</v>
      </c>
      <c r="J143" s="35" t="s">
        <v>26</v>
      </c>
      <c r="K143" s="35" t="s">
        <v>26</v>
      </c>
      <c r="L143" s="111" t="s">
        <v>26</v>
      </c>
      <c r="M143" s="132" t="s">
        <v>26</v>
      </c>
      <c r="N143" s="111" t="s">
        <v>26</v>
      </c>
      <c r="O143" s="35" t="s">
        <v>26</v>
      </c>
      <c r="P143" s="111" t="s">
        <v>26</v>
      </c>
      <c r="Q143" s="127" t="s">
        <v>26</v>
      </c>
      <c r="R143" s="129" t="str">
        <f t="shared" si="355"/>
        <v>нд</v>
      </c>
      <c r="S143" s="129" t="str">
        <f t="shared" si="356"/>
        <v>нд</v>
      </c>
      <c r="T143" s="130" t="str">
        <f t="shared" si="357"/>
        <v>нд</v>
      </c>
      <c r="U143" s="160" t="str">
        <f t="shared" si="313"/>
        <v>нд</v>
      </c>
      <c r="V143" s="30"/>
    </row>
    <row r="144" spans="1:22" ht="31.5" x14ac:dyDescent="0.25">
      <c r="A144" s="32" t="s">
        <v>298</v>
      </c>
      <c r="B144" s="33" t="s">
        <v>299</v>
      </c>
      <c r="C144" s="34" t="s">
        <v>300</v>
      </c>
      <c r="D144" s="35" t="s">
        <v>26</v>
      </c>
      <c r="E144" s="171">
        <v>1.7250000000000001</v>
      </c>
      <c r="F144" s="31" t="s">
        <v>26</v>
      </c>
      <c r="G144" s="31" t="s">
        <v>26</v>
      </c>
      <c r="H144" s="30" t="str">
        <f t="shared" ref="H144:I162" si="360">IF(NOT(SUM(J144,L144,N144,P144)=0),SUM(J144,L144,N144,P144),"нд")</f>
        <v>нд</v>
      </c>
      <c r="I144" s="30" t="str">
        <f t="shared" si="360"/>
        <v>нд</v>
      </c>
      <c r="J144" s="35" t="s">
        <v>26</v>
      </c>
      <c r="K144" s="35" t="s">
        <v>26</v>
      </c>
      <c r="L144" s="111" t="s">
        <v>26</v>
      </c>
      <c r="M144" s="132" t="s">
        <v>26</v>
      </c>
      <c r="N144" s="111" t="s">
        <v>26</v>
      </c>
      <c r="O144" s="35" t="s">
        <v>26</v>
      </c>
      <c r="P144" s="111" t="s">
        <v>26</v>
      </c>
      <c r="Q144" s="127" t="s">
        <v>26</v>
      </c>
      <c r="R144" s="129" t="str">
        <f t="shared" si="355"/>
        <v>нд</v>
      </c>
      <c r="S144" s="129" t="str">
        <f t="shared" si="356"/>
        <v>нд</v>
      </c>
      <c r="T144" s="130" t="str">
        <f t="shared" si="357"/>
        <v>нд</v>
      </c>
      <c r="U144" s="160" t="str">
        <f t="shared" si="313"/>
        <v>нд</v>
      </c>
      <c r="V144" s="34"/>
    </row>
    <row r="145" spans="1:22" ht="31.5" x14ac:dyDescent="0.25">
      <c r="A145" s="32" t="s">
        <v>301</v>
      </c>
      <c r="B145" s="33" t="s">
        <v>302</v>
      </c>
      <c r="C145" s="34" t="s">
        <v>303</v>
      </c>
      <c r="D145" s="35" t="s">
        <v>26</v>
      </c>
      <c r="E145" s="171">
        <v>1.526</v>
      </c>
      <c r="F145" s="31" t="s">
        <v>26</v>
      </c>
      <c r="G145" s="31" t="s">
        <v>26</v>
      </c>
      <c r="H145" s="30" t="str">
        <f t="shared" si="360"/>
        <v>нд</v>
      </c>
      <c r="I145" s="30" t="str">
        <f t="shared" si="360"/>
        <v>нд</v>
      </c>
      <c r="J145" s="35" t="s">
        <v>26</v>
      </c>
      <c r="K145" s="35" t="s">
        <v>26</v>
      </c>
      <c r="L145" s="111" t="s">
        <v>26</v>
      </c>
      <c r="M145" s="132" t="s">
        <v>26</v>
      </c>
      <c r="N145" s="111" t="s">
        <v>26</v>
      </c>
      <c r="O145" s="35" t="s">
        <v>26</v>
      </c>
      <c r="P145" s="111" t="s">
        <v>26</v>
      </c>
      <c r="Q145" s="127" t="s">
        <v>26</v>
      </c>
      <c r="R145" s="129" t="str">
        <f t="shared" si="355"/>
        <v>нд</v>
      </c>
      <c r="S145" s="129" t="str">
        <f t="shared" si="356"/>
        <v>нд</v>
      </c>
      <c r="T145" s="130" t="str">
        <f t="shared" si="357"/>
        <v>нд</v>
      </c>
      <c r="U145" s="160" t="str">
        <f t="shared" si="313"/>
        <v>нд</v>
      </c>
      <c r="V145" s="34"/>
    </row>
    <row r="146" spans="1:22" ht="47.25" x14ac:dyDescent="0.25">
      <c r="A146" s="32" t="s">
        <v>384</v>
      </c>
      <c r="B146" s="33" t="s">
        <v>385</v>
      </c>
      <c r="C146" s="34" t="s">
        <v>446</v>
      </c>
      <c r="D146" s="83" t="s">
        <v>26</v>
      </c>
      <c r="E146" s="172">
        <v>4.3920000000000003</v>
      </c>
      <c r="F146" s="31" t="s">
        <v>26</v>
      </c>
      <c r="G146" s="31" t="s">
        <v>26</v>
      </c>
      <c r="H146" s="30" t="str">
        <f t="shared" si="360"/>
        <v>нд</v>
      </c>
      <c r="I146" s="30" t="str">
        <f t="shared" si="360"/>
        <v>нд</v>
      </c>
      <c r="J146" s="35" t="s">
        <v>26</v>
      </c>
      <c r="K146" s="35" t="s">
        <v>26</v>
      </c>
      <c r="L146" s="111" t="s">
        <v>26</v>
      </c>
      <c r="M146" s="132" t="s">
        <v>26</v>
      </c>
      <c r="N146" s="111" t="s">
        <v>26</v>
      </c>
      <c r="O146" s="35" t="s">
        <v>26</v>
      </c>
      <c r="P146" s="111" t="s">
        <v>26</v>
      </c>
      <c r="Q146" s="127" t="s">
        <v>26</v>
      </c>
      <c r="R146" s="129" t="str">
        <f t="shared" si="355"/>
        <v>нд</v>
      </c>
      <c r="S146" s="129" t="str">
        <f t="shared" si="356"/>
        <v>нд</v>
      </c>
      <c r="T146" s="130" t="str">
        <f t="shared" si="357"/>
        <v>нд</v>
      </c>
      <c r="U146" s="160" t="str">
        <f t="shared" si="313"/>
        <v>нд</v>
      </c>
      <c r="V146" s="34"/>
    </row>
    <row r="147" spans="1:22" ht="63" x14ac:dyDescent="0.25">
      <c r="A147" s="67" t="s">
        <v>447</v>
      </c>
      <c r="B147" s="71" t="s">
        <v>448</v>
      </c>
      <c r="C147" s="68" t="s">
        <v>449</v>
      </c>
      <c r="D147" s="80" t="s">
        <v>26</v>
      </c>
      <c r="E147" s="172" t="s">
        <v>26</v>
      </c>
      <c r="F147" s="98" t="s">
        <v>26</v>
      </c>
      <c r="G147" s="98" t="s">
        <v>26</v>
      </c>
      <c r="H147" s="30" t="str">
        <f t="shared" si="360"/>
        <v>нд</v>
      </c>
      <c r="I147" s="30" t="str">
        <f t="shared" si="360"/>
        <v>нд</v>
      </c>
      <c r="J147" s="107" t="s">
        <v>26</v>
      </c>
      <c r="K147" s="107" t="s">
        <v>26</v>
      </c>
      <c r="L147" s="112" t="s">
        <v>26</v>
      </c>
      <c r="M147" s="112" t="s">
        <v>26</v>
      </c>
      <c r="N147" s="112" t="s">
        <v>26</v>
      </c>
      <c r="O147" s="107" t="s">
        <v>26</v>
      </c>
      <c r="P147" s="112" t="s">
        <v>26</v>
      </c>
      <c r="Q147" s="128" t="s">
        <v>26</v>
      </c>
      <c r="R147" s="129" t="str">
        <f t="shared" si="355"/>
        <v>нд</v>
      </c>
      <c r="S147" s="129" t="str">
        <f t="shared" si="356"/>
        <v>нд</v>
      </c>
      <c r="T147" s="130" t="str">
        <f t="shared" si="357"/>
        <v>нд</v>
      </c>
      <c r="U147" s="160" t="str">
        <f t="shared" si="313"/>
        <v>нд</v>
      </c>
      <c r="V147" s="68"/>
    </row>
    <row r="148" spans="1:22" ht="42.75" customHeight="1" x14ac:dyDescent="0.25">
      <c r="A148" s="67" t="s">
        <v>450</v>
      </c>
      <c r="B148" s="71" t="s">
        <v>451</v>
      </c>
      <c r="C148" s="68" t="s">
        <v>452</v>
      </c>
      <c r="D148" s="80" t="s">
        <v>26</v>
      </c>
      <c r="E148" s="172">
        <v>6.3339999999999996</v>
      </c>
      <c r="F148" s="98" t="s">
        <v>26</v>
      </c>
      <c r="G148" s="98" t="s">
        <v>26</v>
      </c>
      <c r="H148" s="30" t="str">
        <f t="shared" si="360"/>
        <v>нд</v>
      </c>
      <c r="I148" s="30" t="str">
        <f t="shared" si="360"/>
        <v>нд</v>
      </c>
      <c r="J148" s="137" t="s">
        <v>26</v>
      </c>
      <c r="K148" s="137" t="s">
        <v>26</v>
      </c>
      <c r="L148" s="139" t="s">
        <v>26</v>
      </c>
      <c r="M148" s="139" t="s">
        <v>26</v>
      </c>
      <c r="N148" s="139" t="s">
        <v>26</v>
      </c>
      <c r="O148" s="137" t="s">
        <v>26</v>
      </c>
      <c r="P148" s="139" t="s">
        <v>26</v>
      </c>
      <c r="Q148" s="138" t="s">
        <v>26</v>
      </c>
      <c r="R148" s="129" t="str">
        <f t="shared" ref="R148" si="361">IF(NOT(OR(F148="нд",I148="нд")),F148-I148,F148)</f>
        <v>нд</v>
      </c>
      <c r="S148" s="129" t="s">
        <v>26</v>
      </c>
      <c r="T148" s="130" t="str">
        <f t="shared" ref="T148" si="362">IF(SUM(I148)-SUM(H148)=0,"нд",SUM(I148)-SUM(H148))</f>
        <v>нд</v>
      </c>
      <c r="U148" s="160" t="str">
        <f t="shared" ref="U148" si="363">IF(AND(NOT(SUM(H148)=0),NOT(SUM(H148)=0)),ROUND(SUM(T148)/SUM(H148)*100,2),"нд")</f>
        <v>нд</v>
      </c>
      <c r="V148" s="68"/>
    </row>
    <row r="149" spans="1:22" ht="63" x14ac:dyDescent="0.25">
      <c r="A149" s="67" t="s">
        <v>467</v>
      </c>
      <c r="B149" s="142" t="s">
        <v>468</v>
      </c>
      <c r="C149" s="143" t="s">
        <v>469</v>
      </c>
      <c r="D149" s="59">
        <f>ROUND(1.687/1.2,3)</f>
        <v>1.4059999999999999</v>
      </c>
      <c r="E149" s="172">
        <v>4.1139999999999999</v>
      </c>
      <c r="F149" s="147">
        <v>1.4059999999999999</v>
      </c>
      <c r="G149" s="147">
        <v>4.1139999999999999</v>
      </c>
      <c r="H149" s="30">
        <f t="shared" ref="H149" si="364">IF(NOT(SUM(J149,L149,N149,P149)=0),SUM(J149,L149,N149,P149),"нд")</f>
        <v>4.1139999999999999</v>
      </c>
      <c r="I149" s="30">
        <f t="shared" ref="I149" si="365">IF(NOT(SUM(K149,M149,O149,Q149)=0),SUM(K149,M149,O149,Q149),"нд")</f>
        <v>2.9159999999999999</v>
      </c>
      <c r="J149" s="134" t="s">
        <v>26</v>
      </c>
      <c r="K149" s="134" t="s">
        <v>26</v>
      </c>
      <c r="L149" s="136" t="s">
        <v>26</v>
      </c>
      <c r="M149" s="136" t="s">
        <v>26</v>
      </c>
      <c r="N149" s="136" t="s">
        <v>26</v>
      </c>
      <c r="O149" s="148">
        <v>2.9159999999999999</v>
      </c>
      <c r="P149" s="136">
        <v>4.1139999999999999</v>
      </c>
      <c r="Q149" s="135" t="s">
        <v>26</v>
      </c>
      <c r="R149" s="129" t="s">
        <v>26</v>
      </c>
      <c r="S149" s="129">
        <f>IF(NOT(OR(G149="нд",I149="нд")),G149-I149,G149)</f>
        <v>1.198</v>
      </c>
      <c r="T149" s="130">
        <f t="shared" si="357"/>
        <v>-1.198</v>
      </c>
      <c r="U149" s="160">
        <f t="shared" si="313"/>
        <v>-29.12</v>
      </c>
      <c r="V149" s="152" t="s">
        <v>470</v>
      </c>
    </row>
    <row r="150" spans="1:22" ht="31.5" x14ac:dyDescent="0.25">
      <c r="A150" s="55" t="s">
        <v>304</v>
      </c>
      <c r="B150" s="56" t="s">
        <v>305</v>
      </c>
      <c r="C150" s="57" t="s">
        <v>25</v>
      </c>
      <c r="D150" s="57" t="str">
        <f t="shared" ref="D150" si="366">IF(NOT(SUM(D151)=0),SUM(D151),"нд")</f>
        <v>нд</v>
      </c>
      <c r="E150" s="13" t="str">
        <f t="shared" ref="E150" si="367">IF(NOT(SUM(E151)=0),SUM(E151),"нд")</f>
        <v>нд</v>
      </c>
      <c r="F150" s="57" t="str">
        <f t="shared" ref="F150:G150" si="368">IF(NOT(SUM(F151)=0),SUM(F151),"нд")</f>
        <v>нд</v>
      </c>
      <c r="G150" s="57" t="str">
        <f t="shared" si="368"/>
        <v>нд</v>
      </c>
      <c r="H150" s="57" t="str">
        <f t="shared" ref="H150:I150" si="369">IF(NOT(SUM(H151)=0),SUM(H151),"нд")</f>
        <v>нд</v>
      </c>
      <c r="I150" s="57" t="str">
        <f t="shared" si="369"/>
        <v>нд</v>
      </c>
      <c r="J150" s="57" t="str">
        <f t="shared" ref="J150" si="370">IF(NOT(SUM(J151)=0),SUM(J151),"нд")</f>
        <v>нд</v>
      </c>
      <c r="K150" s="57" t="str">
        <f t="shared" ref="K150" si="371">IF(NOT(SUM(K151)=0),SUM(K151),"нд")</f>
        <v>нд</v>
      </c>
      <c r="L150" s="57" t="str">
        <f t="shared" ref="L150:M150" si="372">IF(NOT(SUM(L151)=0),SUM(L151),"нд")</f>
        <v>нд</v>
      </c>
      <c r="M150" s="57" t="str">
        <f t="shared" si="372"/>
        <v>нд</v>
      </c>
      <c r="N150" s="57" t="str">
        <f t="shared" ref="N150" si="373">IF(NOT(SUM(N151)=0),SUM(N151),"нд")</f>
        <v>нд</v>
      </c>
      <c r="O150" s="57" t="str">
        <f t="shared" ref="O150:T150" si="374">IF(NOT(SUM(O151)=0),SUM(O151),"нд")</f>
        <v>нд</v>
      </c>
      <c r="P150" s="57" t="str">
        <f t="shared" ref="P150" si="375">IF(NOT(SUM(P151)=0),SUM(P151),"нд")</f>
        <v>нд</v>
      </c>
      <c r="Q150" s="122" t="str">
        <f t="shared" si="374"/>
        <v>нд</v>
      </c>
      <c r="R150" s="57" t="str">
        <f t="shared" si="374"/>
        <v>нд</v>
      </c>
      <c r="S150" s="57" t="str">
        <f t="shared" si="374"/>
        <v>нд</v>
      </c>
      <c r="T150" s="57" t="str">
        <f t="shared" si="374"/>
        <v>нд</v>
      </c>
      <c r="U150" s="159" t="str">
        <f t="shared" si="313"/>
        <v>нд</v>
      </c>
      <c r="V150" s="57"/>
    </row>
    <row r="151" spans="1:22" x14ac:dyDescent="0.25">
      <c r="A151" s="46" t="s">
        <v>26</v>
      </c>
      <c r="B151" s="46" t="s">
        <v>26</v>
      </c>
      <c r="C151" s="46" t="s">
        <v>26</v>
      </c>
      <c r="D151" s="46" t="s">
        <v>26</v>
      </c>
      <c r="E151" s="12" t="s">
        <v>26</v>
      </c>
      <c r="F151" s="46" t="s">
        <v>26</v>
      </c>
      <c r="G151" s="46" t="s">
        <v>26</v>
      </c>
      <c r="H151" s="30" t="str">
        <f t="shared" si="360"/>
        <v>нд</v>
      </c>
      <c r="I151" s="30" t="str">
        <f t="shared" si="360"/>
        <v>нд</v>
      </c>
      <c r="J151" s="46" t="s">
        <v>26</v>
      </c>
      <c r="K151" s="46" t="s">
        <v>26</v>
      </c>
      <c r="L151" s="46" t="s">
        <v>26</v>
      </c>
      <c r="M151" s="46" t="s">
        <v>26</v>
      </c>
      <c r="N151" s="46" t="s">
        <v>26</v>
      </c>
      <c r="O151" s="46" t="s">
        <v>26</v>
      </c>
      <c r="P151" s="46" t="s">
        <v>26</v>
      </c>
      <c r="Q151" s="123" t="s">
        <v>26</v>
      </c>
      <c r="R151" s="129" t="str">
        <f t="shared" si="355"/>
        <v>нд</v>
      </c>
      <c r="S151" s="129" t="str">
        <f t="shared" si="356"/>
        <v>нд</v>
      </c>
      <c r="T151" s="130" t="str">
        <f t="shared" si="357"/>
        <v>нд</v>
      </c>
      <c r="U151" s="160" t="str">
        <f t="shared" ref="U151:U214" si="376">IF(AND(NOT(SUM(H151)=0),NOT(SUM(H151)=0)),ROUND(SUM(T151)/SUM(H151)*100,2),"нд")</f>
        <v>нд</v>
      </c>
      <c r="V151" s="46"/>
    </row>
    <row r="152" spans="1:22" ht="31.5" x14ac:dyDescent="0.25">
      <c r="A152" s="52" t="s">
        <v>306</v>
      </c>
      <c r="B152" s="53" t="s">
        <v>307</v>
      </c>
      <c r="C152" s="54" t="s">
        <v>25</v>
      </c>
      <c r="D152" s="94">
        <f t="shared" ref="D152:I152" si="377">IF(NOT(SUM(D153,D155,D157,D159,D161,D163,D166,D168)=0),SUM(D153,D155,D157,D159,D161,D163,D166,D168),"нд")</f>
        <v>0.78800000000000003</v>
      </c>
      <c r="E152" s="16">
        <f t="shared" si="377"/>
        <v>6.843</v>
      </c>
      <c r="F152" s="94">
        <f t="shared" si="377"/>
        <v>0.78800000000000003</v>
      </c>
      <c r="G152" s="94">
        <f t="shared" si="377"/>
        <v>6.843</v>
      </c>
      <c r="H152" s="94">
        <f t="shared" si="377"/>
        <v>6.843</v>
      </c>
      <c r="I152" s="94">
        <f t="shared" si="377"/>
        <v>6.9179999999999993</v>
      </c>
      <c r="J152" s="94" t="str">
        <f t="shared" ref="J152:K152" si="378">IF(NOT(SUM(J153,J155,J157,J159,J161,J163,J166,J168)=0),SUM(J153,J155,J157,J159,J161,J163,J166,J168),"нд")</f>
        <v>нд</v>
      </c>
      <c r="K152" s="94" t="str">
        <f t="shared" si="378"/>
        <v>нд</v>
      </c>
      <c r="L152" s="94" t="str">
        <f t="shared" ref="L152:M152" si="379">IF(NOT(SUM(L153,L155,L157,L159,L161,L163,L166,L168)=0),SUM(L153,L155,L157,L159,L161,L163,L166,L168),"нд")</f>
        <v>нд</v>
      </c>
      <c r="M152" s="94">
        <f t="shared" si="379"/>
        <v>1.6559999999999999</v>
      </c>
      <c r="N152" s="94" t="str">
        <f t="shared" ref="N152:O152" si="380">IF(NOT(SUM(N153,N155,N157,N159,N161,N163,N166,N168)=0),SUM(N153,N155,N157,N159,N161,N163,N166,N168),"нд")</f>
        <v>нд</v>
      </c>
      <c r="O152" s="94">
        <f t="shared" si="380"/>
        <v>5.2619999999999996</v>
      </c>
      <c r="P152" s="94">
        <f t="shared" ref="P152:S152" si="381">IF(NOT(SUM(P153,P155,P157,P159,P161,P163,P166,P168)=0),SUM(P153,P155,P157,P159,P161,P163,P166,P168),"нд")</f>
        <v>6.843</v>
      </c>
      <c r="Q152" s="121" t="str">
        <f t="shared" si="381"/>
        <v>нд</v>
      </c>
      <c r="R152" s="94" t="str">
        <f t="shared" si="381"/>
        <v>нд</v>
      </c>
      <c r="S152" s="94">
        <f t="shared" si="381"/>
        <v>-7.4999999999999289E-2</v>
      </c>
      <c r="T152" s="94">
        <f t="shared" ref="T152" si="382">IF(NOT(SUM(T153,T155,T157,T159,T161,T163,T166,T168)=0),SUM(T153,T155,T157,T159,T161,T163,T166,T168),"нд")</f>
        <v>7.4999999999999289E-2</v>
      </c>
      <c r="U152" s="158">
        <f t="shared" si="376"/>
        <v>1.1000000000000001</v>
      </c>
      <c r="V152" s="54"/>
    </row>
    <row r="153" spans="1:22" ht="31.5" x14ac:dyDescent="0.25">
      <c r="A153" s="55" t="s">
        <v>308</v>
      </c>
      <c r="B153" s="56" t="s">
        <v>309</v>
      </c>
      <c r="C153" s="57" t="s">
        <v>25</v>
      </c>
      <c r="D153" s="57" t="str">
        <f t="shared" ref="D153:G153" si="383">IF(NOT(SUM(D154)=0),SUM(D154),"нд")</f>
        <v>нд</v>
      </c>
      <c r="E153" s="13" t="str">
        <f t="shared" si="383"/>
        <v>нд</v>
      </c>
      <c r="F153" s="57" t="str">
        <f t="shared" si="383"/>
        <v>нд</v>
      </c>
      <c r="G153" s="57" t="str">
        <f t="shared" si="383"/>
        <v>нд</v>
      </c>
      <c r="H153" s="57" t="str">
        <f t="shared" ref="H153:I153" si="384">IF(NOT(SUM(H154)=0),SUM(H154),"нд")</f>
        <v>нд</v>
      </c>
      <c r="I153" s="57" t="str">
        <f t="shared" si="384"/>
        <v>нд</v>
      </c>
      <c r="J153" s="57" t="str">
        <f t="shared" ref="J153" si="385">IF(NOT(SUM(J154)=0),SUM(J154),"нд")</f>
        <v>нд</v>
      </c>
      <c r="K153" s="57" t="str">
        <f t="shared" ref="K153" si="386">IF(NOT(SUM(K154)=0),SUM(K154),"нд")</f>
        <v>нд</v>
      </c>
      <c r="L153" s="57" t="str">
        <f t="shared" ref="L153:M153" si="387">IF(NOT(SUM(L154)=0),SUM(L154),"нд")</f>
        <v>нд</v>
      </c>
      <c r="M153" s="57" t="str">
        <f t="shared" si="387"/>
        <v>нд</v>
      </c>
      <c r="N153" s="57" t="str">
        <f t="shared" ref="N153" si="388">IF(NOT(SUM(N154)=0),SUM(N154),"нд")</f>
        <v>нд</v>
      </c>
      <c r="O153" s="57" t="str">
        <f t="shared" ref="O153:T153" si="389">IF(NOT(SUM(O154)=0),SUM(O154),"нд")</f>
        <v>нд</v>
      </c>
      <c r="P153" s="57" t="str">
        <f t="shared" ref="P153" si="390">IF(NOT(SUM(P154)=0),SUM(P154),"нд")</f>
        <v>нд</v>
      </c>
      <c r="Q153" s="122" t="str">
        <f t="shared" si="389"/>
        <v>нд</v>
      </c>
      <c r="R153" s="57" t="str">
        <f t="shared" si="389"/>
        <v>нд</v>
      </c>
      <c r="S153" s="57" t="str">
        <f t="shared" si="389"/>
        <v>нд</v>
      </c>
      <c r="T153" s="57" t="str">
        <f t="shared" si="389"/>
        <v>нд</v>
      </c>
      <c r="U153" s="159" t="str">
        <f t="shared" si="376"/>
        <v>нд</v>
      </c>
      <c r="V153" s="57"/>
    </row>
    <row r="154" spans="1:22" x14ac:dyDescent="0.25">
      <c r="A154" s="46" t="s">
        <v>26</v>
      </c>
      <c r="B154" s="46" t="s">
        <v>26</v>
      </c>
      <c r="C154" s="46" t="s">
        <v>26</v>
      </c>
      <c r="D154" s="46" t="s">
        <v>26</v>
      </c>
      <c r="E154" s="12" t="s">
        <v>26</v>
      </c>
      <c r="F154" s="46" t="s">
        <v>26</v>
      </c>
      <c r="G154" s="46" t="s">
        <v>26</v>
      </c>
      <c r="H154" s="30" t="str">
        <f t="shared" si="360"/>
        <v>нд</v>
      </c>
      <c r="I154" s="30" t="str">
        <f t="shared" si="360"/>
        <v>нд</v>
      </c>
      <c r="J154" s="46" t="s">
        <v>26</v>
      </c>
      <c r="K154" s="46" t="s">
        <v>26</v>
      </c>
      <c r="L154" s="46" t="s">
        <v>26</v>
      </c>
      <c r="M154" s="46" t="s">
        <v>26</v>
      </c>
      <c r="N154" s="46" t="s">
        <v>26</v>
      </c>
      <c r="O154" s="46" t="s">
        <v>26</v>
      </c>
      <c r="P154" s="46" t="s">
        <v>26</v>
      </c>
      <c r="Q154" s="123" t="s">
        <v>26</v>
      </c>
      <c r="R154" s="129" t="str">
        <f t="shared" ref="R154" si="391">IF(NOT(OR(F154="нд",I154="нд")),F154-I154,F154)</f>
        <v>нд</v>
      </c>
      <c r="S154" s="129" t="str">
        <f t="shared" ref="S154" si="392">IF(NOT(OR(G154="нд",I154="нд")),G154-I154,G154)</f>
        <v>нд</v>
      </c>
      <c r="T154" s="130" t="str">
        <f t="shared" ref="T154" si="393">IF(SUM(I154)-SUM(H154)=0,"нд",SUM(I154)-SUM(H154))</f>
        <v>нд</v>
      </c>
      <c r="U154" s="160" t="str">
        <f t="shared" si="376"/>
        <v>нд</v>
      </c>
      <c r="V154" s="46"/>
    </row>
    <row r="155" spans="1:22" ht="31.5" x14ac:dyDescent="0.25">
      <c r="A155" s="55" t="s">
        <v>310</v>
      </c>
      <c r="B155" s="56" t="s">
        <v>311</v>
      </c>
      <c r="C155" s="57" t="s">
        <v>25</v>
      </c>
      <c r="D155" s="57" t="str">
        <f t="shared" ref="D155" si="394">IF(NOT(SUM(D156)=0),SUM(D156),"нд")</f>
        <v>нд</v>
      </c>
      <c r="E155" s="13" t="str">
        <f t="shared" ref="E155" si="395">IF(NOT(SUM(E156)=0),SUM(E156),"нд")</f>
        <v>нд</v>
      </c>
      <c r="F155" s="57" t="str">
        <f t="shared" ref="F155:G155" si="396">IF(NOT(SUM(F156)=0),SUM(F156),"нд")</f>
        <v>нд</v>
      </c>
      <c r="G155" s="57" t="str">
        <f t="shared" si="396"/>
        <v>нд</v>
      </c>
      <c r="H155" s="57" t="str">
        <f t="shared" ref="H155:I155" si="397">IF(NOT(SUM(H156)=0),SUM(H156),"нд")</f>
        <v>нд</v>
      </c>
      <c r="I155" s="57" t="str">
        <f t="shared" si="397"/>
        <v>нд</v>
      </c>
      <c r="J155" s="57" t="str">
        <f t="shared" ref="J155:K155" si="398">IF(NOT(SUM(J156)=0),SUM(J156),"нд")</f>
        <v>нд</v>
      </c>
      <c r="K155" s="57" t="str">
        <f t="shared" si="398"/>
        <v>нд</v>
      </c>
      <c r="L155" s="57" t="str">
        <f t="shared" ref="L155:T155" si="399">IF(NOT(SUM(L156)=0),SUM(L156),"нд")</f>
        <v>нд</v>
      </c>
      <c r="M155" s="57" t="str">
        <f t="shared" si="399"/>
        <v>нд</v>
      </c>
      <c r="N155" s="57" t="str">
        <f t="shared" ref="N155" si="400">IF(NOT(SUM(N156)=0),SUM(N156),"нд")</f>
        <v>нд</v>
      </c>
      <c r="O155" s="57" t="str">
        <f t="shared" si="399"/>
        <v>нд</v>
      </c>
      <c r="P155" s="57" t="str">
        <f t="shared" ref="P155" si="401">IF(NOT(SUM(P156)=0),SUM(P156),"нд")</f>
        <v>нд</v>
      </c>
      <c r="Q155" s="122" t="str">
        <f t="shared" si="399"/>
        <v>нд</v>
      </c>
      <c r="R155" s="57" t="str">
        <f t="shared" si="399"/>
        <v>нд</v>
      </c>
      <c r="S155" s="57" t="str">
        <f t="shared" si="399"/>
        <v>нд</v>
      </c>
      <c r="T155" s="57" t="str">
        <f t="shared" si="399"/>
        <v>нд</v>
      </c>
      <c r="U155" s="159" t="str">
        <f t="shared" si="376"/>
        <v>нд</v>
      </c>
      <c r="V155" s="57"/>
    </row>
    <row r="156" spans="1:22" x14ac:dyDescent="0.25">
      <c r="A156" s="46" t="s">
        <v>26</v>
      </c>
      <c r="B156" s="46" t="s">
        <v>26</v>
      </c>
      <c r="C156" s="46" t="s">
        <v>26</v>
      </c>
      <c r="D156" s="46" t="s">
        <v>26</v>
      </c>
      <c r="E156" s="12" t="s">
        <v>26</v>
      </c>
      <c r="F156" s="46" t="s">
        <v>26</v>
      </c>
      <c r="G156" s="46" t="s">
        <v>26</v>
      </c>
      <c r="H156" s="30" t="str">
        <f t="shared" si="360"/>
        <v>нд</v>
      </c>
      <c r="I156" s="30" t="str">
        <f t="shared" si="360"/>
        <v>нд</v>
      </c>
      <c r="J156" s="46" t="s">
        <v>26</v>
      </c>
      <c r="K156" s="46" t="s">
        <v>26</v>
      </c>
      <c r="L156" s="46" t="s">
        <v>26</v>
      </c>
      <c r="M156" s="46" t="s">
        <v>26</v>
      </c>
      <c r="N156" s="46" t="s">
        <v>26</v>
      </c>
      <c r="O156" s="46" t="s">
        <v>26</v>
      </c>
      <c r="P156" s="46" t="s">
        <v>26</v>
      </c>
      <c r="Q156" s="123" t="s">
        <v>26</v>
      </c>
      <c r="R156" s="129" t="str">
        <f t="shared" ref="R156" si="402">IF(NOT(OR(F156="нд",I156="нд")),F156-I156,F156)</f>
        <v>нд</v>
      </c>
      <c r="S156" s="129" t="str">
        <f t="shared" ref="S156" si="403">IF(NOT(OR(G156="нд",I156="нд")),G156-I156,G156)</f>
        <v>нд</v>
      </c>
      <c r="T156" s="130" t="str">
        <f t="shared" ref="T156" si="404">IF(SUM(I156)-SUM(H156)=0,"нд",SUM(I156)-SUM(H156))</f>
        <v>нд</v>
      </c>
      <c r="U156" s="160" t="str">
        <f t="shared" si="376"/>
        <v>нд</v>
      </c>
      <c r="V156" s="46"/>
    </row>
    <row r="157" spans="1:22" ht="31.5" x14ac:dyDescent="0.25">
      <c r="A157" s="55" t="s">
        <v>312</v>
      </c>
      <c r="B157" s="56" t="s">
        <v>313</v>
      </c>
      <c r="C157" s="57" t="s">
        <v>25</v>
      </c>
      <c r="D157" s="57" t="str">
        <f t="shared" ref="D157" si="405">IF(NOT(SUM(D158)=0),SUM(D158),"нд")</f>
        <v>нд</v>
      </c>
      <c r="E157" s="13" t="str">
        <f t="shared" ref="E157" si="406">IF(NOT(SUM(E158)=0),SUM(E158),"нд")</f>
        <v>нд</v>
      </c>
      <c r="F157" s="57" t="str">
        <f t="shared" ref="F157:G157" si="407">IF(NOT(SUM(F158)=0),SUM(F158),"нд")</f>
        <v>нд</v>
      </c>
      <c r="G157" s="57" t="str">
        <f t="shared" si="407"/>
        <v>нд</v>
      </c>
      <c r="H157" s="57" t="str">
        <f t="shared" ref="H157:I157" si="408">IF(NOT(SUM(H158)=0),SUM(H158),"нд")</f>
        <v>нд</v>
      </c>
      <c r="I157" s="57" t="str">
        <f t="shared" si="408"/>
        <v>нд</v>
      </c>
      <c r="J157" s="57" t="str">
        <f t="shared" ref="J157:K157" si="409">IF(NOT(SUM(J158)=0),SUM(J158),"нд")</f>
        <v>нд</v>
      </c>
      <c r="K157" s="57" t="str">
        <f t="shared" si="409"/>
        <v>нд</v>
      </c>
      <c r="L157" s="57" t="str">
        <f t="shared" ref="L157:T157" si="410">IF(NOT(SUM(L158)=0),SUM(L158),"нд")</f>
        <v>нд</v>
      </c>
      <c r="M157" s="57" t="str">
        <f t="shared" si="410"/>
        <v>нд</v>
      </c>
      <c r="N157" s="57" t="str">
        <f t="shared" ref="N157" si="411">IF(NOT(SUM(N158)=0),SUM(N158),"нд")</f>
        <v>нд</v>
      </c>
      <c r="O157" s="57" t="str">
        <f t="shared" si="410"/>
        <v>нд</v>
      </c>
      <c r="P157" s="57" t="str">
        <f t="shared" ref="P157" si="412">IF(NOT(SUM(P158)=0),SUM(P158),"нд")</f>
        <v>нд</v>
      </c>
      <c r="Q157" s="122" t="str">
        <f t="shared" si="410"/>
        <v>нд</v>
      </c>
      <c r="R157" s="57" t="str">
        <f t="shared" si="410"/>
        <v>нд</v>
      </c>
      <c r="S157" s="57" t="str">
        <f t="shared" si="410"/>
        <v>нд</v>
      </c>
      <c r="T157" s="57" t="str">
        <f t="shared" si="410"/>
        <v>нд</v>
      </c>
      <c r="U157" s="159" t="str">
        <f t="shared" si="376"/>
        <v>нд</v>
      </c>
      <c r="V157" s="57"/>
    </row>
    <row r="158" spans="1:22" x14ac:dyDescent="0.25">
      <c r="A158" s="46" t="s">
        <v>26</v>
      </c>
      <c r="B158" s="46" t="s">
        <v>26</v>
      </c>
      <c r="C158" s="46" t="s">
        <v>26</v>
      </c>
      <c r="D158" s="46" t="s">
        <v>26</v>
      </c>
      <c r="E158" s="12" t="s">
        <v>26</v>
      </c>
      <c r="F158" s="46" t="s">
        <v>26</v>
      </c>
      <c r="G158" s="46" t="s">
        <v>26</v>
      </c>
      <c r="H158" s="30" t="str">
        <f t="shared" si="360"/>
        <v>нд</v>
      </c>
      <c r="I158" s="30" t="str">
        <f t="shared" si="360"/>
        <v>нд</v>
      </c>
      <c r="J158" s="46" t="s">
        <v>26</v>
      </c>
      <c r="K158" s="46" t="s">
        <v>26</v>
      </c>
      <c r="L158" s="46" t="s">
        <v>26</v>
      </c>
      <c r="M158" s="46" t="s">
        <v>26</v>
      </c>
      <c r="N158" s="46" t="s">
        <v>26</v>
      </c>
      <c r="O158" s="46" t="s">
        <v>26</v>
      </c>
      <c r="P158" s="46" t="s">
        <v>26</v>
      </c>
      <c r="Q158" s="123" t="s">
        <v>26</v>
      </c>
      <c r="R158" s="129" t="str">
        <f t="shared" ref="R158" si="413">IF(NOT(OR(F158="нд",I158="нд")),F158-I158,F158)</f>
        <v>нд</v>
      </c>
      <c r="S158" s="129" t="str">
        <f t="shared" ref="S158" si="414">IF(NOT(OR(G158="нд",I158="нд")),G158-I158,G158)</f>
        <v>нд</v>
      </c>
      <c r="T158" s="130" t="str">
        <f t="shared" ref="T158" si="415">IF(SUM(I158)-SUM(H158)=0,"нд",SUM(I158)-SUM(H158))</f>
        <v>нд</v>
      </c>
      <c r="U158" s="160" t="str">
        <f t="shared" si="376"/>
        <v>нд</v>
      </c>
      <c r="V158" s="46"/>
    </row>
    <row r="159" spans="1:22" ht="31.5" x14ac:dyDescent="0.25">
      <c r="A159" s="55" t="s">
        <v>314</v>
      </c>
      <c r="B159" s="56" t="s">
        <v>315</v>
      </c>
      <c r="C159" s="57" t="s">
        <v>25</v>
      </c>
      <c r="D159" s="57" t="str">
        <f t="shared" ref="D159" si="416">IF(NOT(SUM(D160)=0),SUM(D160),"нд")</f>
        <v>нд</v>
      </c>
      <c r="E159" s="13" t="str">
        <f t="shared" ref="E159" si="417">IF(NOT(SUM(E160)=0),SUM(E160),"нд")</f>
        <v>нд</v>
      </c>
      <c r="F159" s="57" t="str">
        <f t="shared" ref="F159:G159" si="418">IF(NOT(SUM(F160)=0),SUM(F160),"нд")</f>
        <v>нд</v>
      </c>
      <c r="G159" s="57" t="str">
        <f t="shared" si="418"/>
        <v>нд</v>
      </c>
      <c r="H159" s="57" t="str">
        <f t="shared" ref="H159:I159" si="419">IF(NOT(SUM(H160)=0),SUM(H160),"нд")</f>
        <v>нд</v>
      </c>
      <c r="I159" s="57" t="str">
        <f t="shared" si="419"/>
        <v>нд</v>
      </c>
      <c r="J159" s="57" t="str">
        <f t="shared" ref="J159:K159" si="420">IF(NOT(SUM(J160)=0),SUM(J160),"нд")</f>
        <v>нд</v>
      </c>
      <c r="K159" s="57" t="str">
        <f t="shared" si="420"/>
        <v>нд</v>
      </c>
      <c r="L159" s="57" t="str">
        <f t="shared" ref="L159:T159" si="421">IF(NOT(SUM(L160)=0),SUM(L160),"нд")</f>
        <v>нд</v>
      </c>
      <c r="M159" s="57" t="str">
        <f t="shared" si="421"/>
        <v>нд</v>
      </c>
      <c r="N159" s="57" t="str">
        <f t="shared" ref="N159" si="422">IF(NOT(SUM(N160)=0),SUM(N160),"нд")</f>
        <v>нд</v>
      </c>
      <c r="O159" s="57" t="str">
        <f t="shared" si="421"/>
        <v>нд</v>
      </c>
      <c r="P159" s="57" t="str">
        <f t="shared" ref="P159" si="423">IF(NOT(SUM(P160)=0),SUM(P160),"нд")</f>
        <v>нд</v>
      </c>
      <c r="Q159" s="122" t="str">
        <f t="shared" si="421"/>
        <v>нд</v>
      </c>
      <c r="R159" s="57" t="str">
        <f t="shared" si="421"/>
        <v>нд</v>
      </c>
      <c r="S159" s="57" t="str">
        <f t="shared" si="421"/>
        <v>нд</v>
      </c>
      <c r="T159" s="57" t="str">
        <f t="shared" si="421"/>
        <v>нд</v>
      </c>
      <c r="U159" s="159" t="str">
        <f t="shared" si="376"/>
        <v>нд</v>
      </c>
      <c r="V159" s="57"/>
    </row>
    <row r="160" spans="1:22" x14ac:dyDescent="0.25">
      <c r="A160" s="46" t="s">
        <v>26</v>
      </c>
      <c r="B160" s="46" t="s">
        <v>26</v>
      </c>
      <c r="C160" s="46" t="s">
        <v>26</v>
      </c>
      <c r="D160" s="46" t="s">
        <v>26</v>
      </c>
      <c r="E160" s="12" t="s">
        <v>26</v>
      </c>
      <c r="F160" s="46" t="s">
        <v>26</v>
      </c>
      <c r="G160" s="46" t="s">
        <v>26</v>
      </c>
      <c r="H160" s="30" t="str">
        <f t="shared" si="360"/>
        <v>нд</v>
      </c>
      <c r="I160" s="30" t="str">
        <f t="shared" si="360"/>
        <v>нд</v>
      </c>
      <c r="J160" s="46" t="s">
        <v>26</v>
      </c>
      <c r="K160" s="46" t="s">
        <v>26</v>
      </c>
      <c r="L160" s="46" t="s">
        <v>26</v>
      </c>
      <c r="M160" s="46" t="s">
        <v>26</v>
      </c>
      <c r="N160" s="46" t="s">
        <v>26</v>
      </c>
      <c r="O160" s="46" t="s">
        <v>26</v>
      </c>
      <c r="P160" s="46" t="s">
        <v>26</v>
      </c>
      <c r="Q160" s="123" t="s">
        <v>26</v>
      </c>
      <c r="R160" s="129" t="str">
        <f t="shared" ref="R160" si="424">IF(NOT(OR(F160="нд",I160="нд")),F160-I160,F160)</f>
        <v>нд</v>
      </c>
      <c r="S160" s="129" t="str">
        <f t="shared" ref="S160" si="425">IF(NOT(OR(G160="нд",I160="нд")),G160-I160,G160)</f>
        <v>нд</v>
      </c>
      <c r="T160" s="130" t="str">
        <f t="shared" ref="T160" si="426">IF(SUM(I160)-SUM(H160)=0,"нд",SUM(I160)-SUM(H160))</f>
        <v>нд</v>
      </c>
      <c r="U160" s="160" t="str">
        <f t="shared" si="376"/>
        <v>нд</v>
      </c>
      <c r="V160" s="46"/>
    </row>
    <row r="161" spans="1:22" ht="47.25" x14ac:dyDescent="0.25">
      <c r="A161" s="55" t="s">
        <v>316</v>
      </c>
      <c r="B161" s="56" t="s">
        <v>317</v>
      </c>
      <c r="C161" s="57" t="s">
        <v>25</v>
      </c>
      <c r="D161" s="57" t="str">
        <f t="shared" ref="D161" si="427">IF(NOT(SUM(D162)=0),SUM(D162),"нд")</f>
        <v>нд</v>
      </c>
      <c r="E161" s="13" t="str">
        <f t="shared" ref="E161" si="428">IF(NOT(SUM(E162)=0),SUM(E162),"нд")</f>
        <v>нд</v>
      </c>
      <c r="F161" s="57" t="str">
        <f t="shared" ref="F161:G161" si="429">IF(NOT(SUM(F162)=0),SUM(F162),"нд")</f>
        <v>нд</v>
      </c>
      <c r="G161" s="57" t="str">
        <f t="shared" si="429"/>
        <v>нд</v>
      </c>
      <c r="H161" s="57" t="str">
        <f t="shared" ref="H161:I161" si="430">IF(NOT(SUM(H162)=0),SUM(H162),"нд")</f>
        <v>нд</v>
      </c>
      <c r="I161" s="57" t="str">
        <f t="shared" si="430"/>
        <v>нд</v>
      </c>
      <c r="J161" s="57" t="str">
        <f t="shared" ref="J161:K161" si="431">IF(NOT(SUM(J162)=0),SUM(J162),"нд")</f>
        <v>нд</v>
      </c>
      <c r="K161" s="57" t="str">
        <f t="shared" si="431"/>
        <v>нд</v>
      </c>
      <c r="L161" s="57" t="str">
        <f t="shared" ref="L161:T161" si="432">IF(NOT(SUM(L162)=0),SUM(L162),"нд")</f>
        <v>нд</v>
      </c>
      <c r="M161" s="57" t="str">
        <f t="shared" si="432"/>
        <v>нд</v>
      </c>
      <c r="N161" s="57" t="str">
        <f t="shared" ref="N161" si="433">IF(NOT(SUM(N162)=0),SUM(N162),"нд")</f>
        <v>нд</v>
      </c>
      <c r="O161" s="57" t="str">
        <f t="shared" si="432"/>
        <v>нд</v>
      </c>
      <c r="P161" s="57" t="str">
        <f t="shared" ref="P161" si="434">IF(NOT(SUM(P162)=0),SUM(P162),"нд")</f>
        <v>нд</v>
      </c>
      <c r="Q161" s="122" t="str">
        <f t="shared" si="432"/>
        <v>нд</v>
      </c>
      <c r="R161" s="57" t="str">
        <f t="shared" si="432"/>
        <v>нд</v>
      </c>
      <c r="S161" s="57" t="str">
        <f t="shared" si="432"/>
        <v>нд</v>
      </c>
      <c r="T161" s="57" t="str">
        <f t="shared" si="432"/>
        <v>нд</v>
      </c>
      <c r="U161" s="159" t="str">
        <f t="shared" si="376"/>
        <v>нд</v>
      </c>
      <c r="V161" s="57"/>
    </row>
    <row r="162" spans="1:22" x14ac:dyDescent="0.25">
      <c r="A162" s="46" t="s">
        <v>26</v>
      </c>
      <c r="B162" s="46" t="s">
        <v>26</v>
      </c>
      <c r="C162" s="46" t="s">
        <v>26</v>
      </c>
      <c r="D162" s="46" t="s">
        <v>26</v>
      </c>
      <c r="E162" s="12" t="s">
        <v>26</v>
      </c>
      <c r="F162" s="46" t="s">
        <v>26</v>
      </c>
      <c r="G162" s="46" t="s">
        <v>26</v>
      </c>
      <c r="H162" s="30" t="str">
        <f t="shared" si="360"/>
        <v>нд</v>
      </c>
      <c r="I162" s="30" t="str">
        <f t="shared" si="360"/>
        <v>нд</v>
      </c>
      <c r="J162" s="46" t="s">
        <v>26</v>
      </c>
      <c r="K162" s="46" t="s">
        <v>26</v>
      </c>
      <c r="L162" s="46" t="s">
        <v>26</v>
      </c>
      <c r="M162" s="46" t="s">
        <v>26</v>
      </c>
      <c r="N162" s="46" t="s">
        <v>26</v>
      </c>
      <c r="O162" s="46" t="s">
        <v>26</v>
      </c>
      <c r="P162" s="46" t="s">
        <v>26</v>
      </c>
      <c r="Q162" s="123" t="s">
        <v>26</v>
      </c>
      <c r="R162" s="129" t="str">
        <f t="shared" ref="R162" si="435">IF(NOT(OR(F162="нд",I162="нд")),F162-I162,F162)</f>
        <v>нд</v>
      </c>
      <c r="S162" s="129" t="str">
        <f t="shared" ref="S162" si="436">IF(NOT(OR(G162="нд",I162="нд")),G162-I162,G162)</f>
        <v>нд</v>
      </c>
      <c r="T162" s="130" t="str">
        <f t="shared" ref="T162" si="437">IF(SUM(I162)-SUM(H162)=0,"нд",SUM(I162)-SUM(H162))</f>
        <v>нд</v>
      </c>
      <c r="U162" s="160" t="str">
        <f t="shared" si="376"/>
        <v>нд</v>
      </c>
      <c r="V162" s="46"/>
    </row>
    <row r="163" spans="1:22" ht="47.25" x14ac:dyDescent="0.25">
      <c r="A163" s="72" t="s">
        <v>318</v>
      </c>
      <c r="B163" s="73" t="s">
        <v>319</v>
      </c>
      <c r="C163" s="74" t="s">
        <v>25</v>
      </c>
      <c r="D163" s="146">
        <f t="shared" ref="D163" si="438">IF(NOT(SUM(D164)=0),SUM(D164),"нд")</f>
        <v>0.78800000000000003</v>
      </c>
      <c r="E163" s="13">
        <f t="shared" ref="E163" si="439">IF(NOT(SUM(E164)=0),SUM(E164),"нд")</f>
        <v>6.843</v>
      </c>
      <c r="F163" s="74">
        <f t="shared" ref="F163:G163" si="440">IF(NOT(SUM(F164)=0),SUM(F164),"нд")</f>
        <v>0.78800000000000003</v>
      </c>
      <c r="G163" s="74">
        <f t="shared" si="440"/>
        <v>6.843</v>
      </c>
      <c r="H163" s="57">
        <f t="shared" ref="H163:I163" si="441">IF(NOT(SUM(H164)=0),SUM(H164),"нд")</f>
        <v>6.843</v>
      </c>
      <c r="I163" s="57">
        <f t="shared" si="441"/>
        <v>6.9179999999999993</v>
      </c>
      <c r="J163" s="57" t="str">
        <f t="shared" ref="J163:K163" si="442">IF(NOT(SUM(J164)=0),SUM(J164),"нд")</f>
        <v>нд</v>
      </c>
      <c r="K163" s="57" t="str">
        <f t="shared" si="442"/>
        <v>нд</v>
      </c>
      <c r="L163" s="57" t="str">
        <f t="shared" ref="L163:T163" si="443">IF(NOT(SUM(L164)=0),SUM(L164),"нд")</f>
        <v>нд</v>
      </c>
      <c r="M163" s="57">
        <f t="shared" si="443"/>
        <v>1.6559999999999999</v>
      </c>
      <c r="N163" s="57" t="str">
        <f t="shared" ref="N163" si="444">IF(NOT(SUM(N164)=0),SUM(N164),"нд")</f>
        <v>нд</v>
      </c>
      <c r="O163" s="57">
        <f t="shared" si="443"/>
        <v>5.2619999999999996</v>
      </c>
      <c r="P163" s="57">
        <f t="shared" ref="P163" si="445">IF(NOT(SUM(P164)=0),SUM(P164),"нд")</f>
        <v>6.843</v>
      </c>
      <c r="Q163" s="122" t="str">
        <f t="shared" si="443"/>
        <v>нд</v>
      </c>
      <c r="R163" s="57" t="str">
        <f t="shared" si="443"/>
        <v>нд</v>
      </c>
      <c r="S163" s="57">
        <f t="shared" si="443"/>
        <v>-7.4999999999999289E-2</v>
      </c>
      <c r="T163" s="57">
        <f t="shared" si="443"/>
        <v>7.4999999999999289E-2</v>
      </c>
      <c r="U163" s="159">
        <f t="shared" si="376"/>
        <v>1.1000000000000001</v>
      </c>
      <c r="V163" s="74"/>
    </row>
    <row r="164" spans="1:22" x14ac:dyDescent="0.25">
      <c r="A164" s="75" t="s">
        <v>386</v>
      </c>
      <c r="B164" s="41" t="s">
        <v>31</v>
      </c>
      <c r="C164" s="42" t="s">
        <v>25</v>
      </c>
      <c r="D164" s="91">
        <f t="shared" ref="D164" si="446">IF(NOT(SUM(D165)=0),SUM(D165),"нд")</f>
        <v>0.78800000000000003</v>
      </c>
      <c r="E164" s="5">
        <f t="shared" ref="E164" si="447">IF(NOT(SUM(E165)=0),SUM(E165),"нд")</f>
        <v>6.843</v>
      </c>
      <c r="F164" s="42">
        <f t="shared" ref="F164:G164" si="448">IF(NOT(SUM(F165)=0),SUM(F165),"нд")</f>
        <v>0.78800000000000003</v>
      </c>
      <c r="G164" s="42">
        <f t="shared" si="448"/>
        <v>6.843</v>
      </c>
      <c r="H164" s="91">
        <f>H165</f>
        <v>6.843</v>
      </c>
      <c r="I164" s="91">
        <f>I165</f>
        <v>6.9179999999999993</v>
      </c>
      <c r="J164" s="91" t="s">
        <v>26</v>
      </c>
      <c r="K164" s="91" t="str">
        <f t="shared" ref="K164" si="449">K165</f>
        <v>нд</v>
      </c>
      <c r="L164" s="91" t="s">
        <v>26</v>
      </c>
      <c r="M164" s="91">
        <f t="shared" ref="M164" si="450">M165</f>
        <v>1.6559999999999999</v>
      </c>
      <c r="N164" s="91" t="s">
        <v>26</v>
      </c>
      <c r="O164" s="91">
        <f t="shared" ref="O164:Q164" si="451">O165</f>
        <v>5.2619999999999996</v>
      </c>
      <c r="P164" s="91">
        <f t="shared" si="451"/>
        <v>6.843</v>
      </c>
      <c r="Q164" s="91" t="str">
        <f t="shared" si="451"/>
        <v>нд</v>
      </c>
      <c r="R164" s="91" t="str">
        <f>R165</f>
        <v>нд</v>
      </c>
      <c r="S164" s="91">
        <f>S165</f>
        <v>-7.4999999999999289E-2</v>
      </c>
      <c r="T164" s="91">
        <f>T165</f>
        <v>7.4999999999999289E-2</v>
      </c>
      <c r="U164" s="154">
        <f t="shared" si="376"/>
        <v>1.1000000000000001</v>
      </c>
      <c r="V164" s="42"/>
    </row>
    <row r="165" spans="1:22" ht="63" x14ac:dyDescent="0.25">
      <c r="A165" s="76" t="s">
        <v>387</v>
      </c>
      <c r="B165" s="144" t="s">
        <v>388</v>
      </c>
      <c r="C165" s="145" t="s">
        <v>453</v>
      </c>
      <c r="D165" s="59">
        <f>ROUND(0.946/1.2,3)</f>
        <v>0.78800000000000003</v>
      </c>
      <c r="E165" s="129">
        <v>6.843</v>
      </c>
      <c r="F165" s="31">
        <v>0.78800000000000003</v>
      </c>
      <c r="G165" s="31">
        <v>6.843</v>
      </c>
      <c r="H165" s="59">
        <f t="shared" ref="H165:I165" si="452">IF(NOT(SUM(J165,L165,N165,P165)=0),SUM(J165,L165,N165,P165),"нд")</f>
        <v>6.843</v>
      </c>
      <c r="I165" s="59">
        <f t="shared" si="452"/>
        <v>6.9179999999999993</v>
      </c>
      <c r="J165" s="59" t="s">
        <v>26</v>
      </c>
      <c r="K165" s="59" t="s">
        <v>26</v>
      </c>
      <c r="L165" s="59" t="s">
        <v>26</v>
      </c>
      <c r="M165" s="59">
        <v>1.6559999999999999</v>
      </c>
      <c r="N165" s="59" t="s">
        <v>26</v>
      </c>
      <c r="O165" s="59">
        <v>5.2619999999999996</v>
      </c>
      <c r="P165" s="59">
        <v>6.843</v>
      </c>
      <c r="Q165" s="59" t="s">
        <v>26</v>
      </c>
      <c r="R165" s="59" t="s">
        <v>26</v>
      </c>
      <c r="S165" s="59">
        <f t="shared" ref="S165" si="453">IF(NOT(OR(G165="нд",I165="нд")),G165-I165,G165)</f>
        <v>-7.4999999999999289E-2</v>
      </c>
      <c r="T165" s="59">
        <f t="shared" ref="T165" si="454">IF(SUM(I165)-SUM(H165)=0,"нд",SUM(I165)-SUM(H165))</f>
        <v>7.4999999999999289E-2</v>
      </c>
      <c r="U165" s="173">
        <f t="shared" si="376"/>
        <v>1.1000000000000001</v>
      </c>
      <c r="V165" s="144" t="s">
        <v>470</v>
      </c>
    </row>
    <row r="166" spans="1:22" ht="31.5" x14ac:dyDescent="0.25">
      <c r="A166" s="55" t="s">
        <v>320</v>
      </c>
      <c r="B166" s="56" t="s">
        <v>321</v>
      </c>
      <c r="C166" s="57" t="s">
        <v>25</v>
      </c>
      <c r="D166" s="57" t="str">
        <f t="shared" ref="D166" si="455">IF(NOT(SUM(D167)=0),SUM(D167),"нд")</f>
        <v>нд</v>
      </c>
      <c r="E166" s="13" t="str">
        <f t="shared" ref="E166" si="456">IF(NOT(SUM(E167)=0),SUM(E167),"нд")</f>
        <v>нд</v>
      </c>
      <c r="F166" s="57" t="str">
        <f t="shared" ref="F166:G166" si="457">IF(NOT(SUM(F167)=0),SUM(F167),"нд")</f>
        <v>нд</v>
      </c>
      <c r="G166" s="57" t="str">
        <f t="shared" si="457"/>
        <v>нд</v>
      </c>
      <c r="H166" s="57" t="str">
        <f t="shared" ref="H166:I166" si="458">IF(NOT(SUM(H167)=0),SUM(H167),"нд")</f>
        <v>нд</v>
      </c>
      <c r="I166" s="57" t="str">
        <f t="shared" si="458"/>
        <v>нд</v>
      </c>
      <c r="J166" s="57" t="str">
        <f t="shared" ref="J166:K166" si="459">IF(NOT(SUM(J167)=0),SUM(J167),"нд")</f>
        <v>нд</v>
      </c>
      <c r="K166" s="57" t="str">
        <f t="shared" si="459"/>
        <v>нд</v>
      </c>
      <c r="L166" s="57" t="str">
        <f t="shared" ref="L166:T166" si="460">IF(NOT(SUM(L167)=0),SUM(L167),"нд")</f>
        <v>нд</v>
      </c>
      <c r="M166" s="57" t="str">
        <f t="shared" si="460"/>
        <v>нд</v>
      </c>
      <c r="N166" s="57" t="str">
        <f t="shared" ref="N166" si="461">IF(NOT(SUM(N167)=0),SUM(N167),"нд")</f>
        <v>нд</v>
      </c>
      <c r="O166" s="57" t="str">
        <f t="shared" si="460"/>
        <v>нд</v>
      </c>
      <c r="P166" s="57" t="str">
        <f t="shared" ref="P166" si="462">IF(NOT(SUM(P167)=0),SUM(P167),"нд")</f>
        <v>нд</v>
      </c>
      <c r="Q166" s="122" t="str">
        <f t="shared" si="460"/>
        <v>нд</v>
      </c>
      <c r="R166" s="57" t="str">
        <f t="shared" si="460"/>
        <v>нд</v>
      </c>
      <c r="S166" s="57" t="str">
        <f t="shared" si="460"/>
        <v>нд</v>
      </c>
      <c r="T166" s="57" t="str">
        <f t="shared" si="460"/>
        <v>нд</v>
      </c>
      <c r="U166" s="159" t="str">
        <f t="shared" si="376"/>
        <v>нд</v>
      </c>
      <c r="V166" s="57"/>
    </row>
    <row r="167" spans="1:22" x14ac:dyDescent="0.25">
      <c r="A167" s="46" t="s">
        <v>26</v>
      </c>
      <c r="B167" s="46" t="s">
        <v>26</v>
      </c>
      <c r="C167" s="46" t="s">
        <v>26</v>
      </c>
      <c r="D167" s="46" t="s">
        <v>26</v>
      </c>
      <c r="E167" s="12" t="s">
        <v>26</v>
      </c>
      <c r="F167" s="46" t="s">
        <v>26</v>
      </c>
      <c r="G167" s="46" t="s">
        <v>26</v>
      </c>
      <c r="H167" s="30" t="str">
        <f t="shared" ref="H167:I167" si="463">IF(NOT(SUM(J167,L167,N167,P167)=0),SUM(J167,L167,N167,P167),"нд")</f>
        <v>нд</v>
      </c>
      <c r="I167" s="30" t="str">
        <f t="shared" si="463"/>
        <v>нд</v>
      </c>
      <c r="J167" s="46" t="s">
        <v>26</v>
      </c>
      <c r="K167" s="46" t="s">
        <v>26</v>
      </c>
      <c r="L167" s="46" t="s">
        <v>26</v>
      </c>
      <c r="M167" s="46" t="s">
        <v>26</v>
      </c>
      <c r="N167" s="46" t="s">
        <v>26</v>
      </c>
      <c r="O167" s="46" t="s">
        <v>26</v>
      </c>
      <c r="P167" s="46" t="s">
        <v>26</v>
      </c>
      <c r="Q167" s="123" t="s">
        <v>26</v>
      </c>
      <c r="R167" s="129" t="str">
        <f t="shared" ref="R167" si="464">IF(NOT(OR(F167="нд",I167="нд")),F167-I167,F167)</f>
        <v>нд</v>
      </c>
      <c r="S167" s="129" t="str">
        <f t="shared" ref="S167" si="465">IF(NOT(OR(G167="нд",I167="нд")),G167-I167,G167)</f>
        <v>нд</v>
      </c>
      <c r="T167" s="130" t="str">
        <f t="shared" ref="T167" si="466">IF(SUM(I167)-SUM(H167)=0,"нд",SUM(I167)-SUM(H167))</f>
        <v>нд</v>
      </c>
      <c r="U167" s="160" t="str">
        <f t="shared" si="376"/>
        <v>нд</v>
      </c>
      <c r="V167" s="46"/>
    </row>
    <row r="168" spans="1:22" ht="47.25" x14ac:dyDescent="0.25">
      <c r="A168" s="55" t="s">
        <v>322</v>
      </c>
      <c r="B168" s="56" t="s">
        <v>323</v>
      </c>
      <c r="C168" s="57" t="s">
        <v>25</v>
      </c>
      <c r="D168" s="57" t="str">
        <f t="shared" ref="D168:I168" si="467">IF(NOT(SUM(D169)=0),SUM(D169),"нд")</f>
        <v>нд</v>
      </c>
      <c r="E168" s="13" t="str">
        <f t="shared" ref="E168" si="468">IF(NOT(SUM(E169)=0),SUM(E169),"нд")</f>
        <v>нд</v>
      </c>
      <c r="F168" s="57" t="str">
        <f t="shared" si="467"/>
        <v>нд</v>
      </c>
      <c r="G168" s="57" t="str">
        <f t="shared" si="467"/>
        <v>нд</v>
      </c>
      <c r="H168" s="57" t="str">
        <f t="shared" si="467"/>
        <v>нд</v>
      </c>
      <c r="I168" s="57" t="str">
        <f t="shared" si="467"/>
        <v>нд</v>
      </c>
      <c r="J168" s="57" t="str">
        <f t="shared" ref="J168:K168" si="469">IF(NOT(SUM(J169)=0),SUM(J169),"нд")</f>
        <v>нд</v>
      </c>
      <c r="K168" s="57" t="str">
        <f t="shared" si="469"/>
        <v>нд</v>
      </c>
      <c r="L168" s="57" t="str">
        <f t="shared" ref="L168:T168" si="470">IF(NOT(SUM(L169)=0),SUM(L169),"нд")</f>
        <v>нд</v>
      </c>
      <c r="M168" s="57" t="str">
        <f t="shared" si="470"/>
        <v>нд</v>
      </c>
      <c r="N168" s="57" t="str">
        <f t="shared" ref="N168" si="471">IF(NOT(SUM(N169)=0),SUM(N169),"нд")</f>
        <v>нд</v>
      </c>
      <c r="O168" s="57" t="str">
        <f t="shared" si="470"/>
        <v>нд</v>
      </c>
      <c r="P168" s="57" t="str">
        <f t="shared" ref="P168" si="472">IF(NOT(SUM(P169)=0),SUM(P169),"нд")</f>
        <v>нд</v>
      </c>
      <c r="Q168" s="122" t="str">
        <f t="shared" si="470"/>
        <v>нд</v>
      </c>
      <c r="R168" s="57" t="str">
        <f t="shared" si="470"/>
        <v>нд</v>
      </c>
      <c r="S168" s="57" t="str">
        <f t="shared" si="470"/>
        <v>нд</v>
      </c>
      <c r="T168" s="57" t="str">
        <f t="shared" si="470"/>
        <v>нд</v>
      </c>
      <c r="U168" s="159" t="str">
        <f t="shared" si="376"/>
        <v>нд</v>
      </c>
      <c r="V168" s="57"/>
    </row>
    <row r="169" spans="1:22" x14ac:dyDescent="0.25">
      <c r="A169" s="46" t="s">
        <v>26</v>
      </c>
      <c r="B169" s="46" t="s">
        <v>26</v>
      </c>
      <c r="C169" s="46" t="s">
        <v>26</v>
      </c>
      <c r="D169" s="46" t="s">
        <v>26</v>
      </c>
      <c r="E169" s="12" t="s">
        <v>26</v>
      </c>
      <c r="F169" s="46" t="s">
        <v>26</v>
      </c>
      <c r="G169" s="46" t="s">
        <v>26</v>
      </c>
      <c r="H169" s="30" t="str">
        <f t="shared" ref="H169:I169" si="473">IF(NOT(SUM(J169,L169,N169,P169)=0),SUM(J169,L169,N169,P169),"нд")</f>
        <v>нд</v>
      </c>
      <c r="I169" s="30" t="str">
        <f t="shared" si="473"/>
        <v>нд</v>
      </c>
      <c r="J169" s="46" t="s">
        <v>26</v>
      </c>
      <c r="K169" s="46" t="s">
        <v>26</v>
      </c>
      <c r="L169" s="46" t="s">
        <v>26</v>
      </c>
      <c r="M169" s="46" t="s">
        <v>26</v>
      </c>
      <c r="N169" s="46" t="s">
        <v>26</v>
      </c>
      <c r="O169" s="46" t="s">
        <v>26</v>
      </c>
      <c r="P169" s="46" t="s">
        <v>26</v>
      </c>
      <c r="Q169" s="123" t="s">
        <v>26</v>
      </c>
      <c r="R169" s="129" t="str">
        <f t="shared" ref="R169" si="474">IF(NOT(OR(F169="нд",I169="нд")),F169-I169,F169)</f>
        <v>нд</v>
      </c>
      <c r="S169" s="129" t="str">
        <f t="shared" ref="S169" si="475">IF(NOT(OR(G169="нд",I169="нд")),G169-I169,G169)</f>
        <v>нд</v>
      </c>
      <c r="T169" s="130" t="str">
        <f t="shared" ref="T169" si="476">IF(SUM(I169)-SUM(H169)=0,"нд",SUM(I169)-SUM(H169))</f>
        <v>нд</v>
      </c>
      <c r="U169" s="160" t="str">
        <f t="shared" si="376"/>
        <v>нд</v>
      </c>
      <c r="V169" s="46"/>
    </row>
    <row r="170" spans="1:22" ht="47.25" x14ac:dyDescent="0.25">
      <c r="A170" s="52" t="s">
        <v>324</v>
      </c>
      <c r="B170" s="53" t="s">
        <v>325</v>
      </c>
      <c r="C170" s="54" t="s">
        <v>25</v>
      </c>
      <c r="D170" s="94" t="str">
        <f t="shared" ref="D170:I170" si="477">IF(NOT(SUM(D171,D173)=0),SUM(D171,D173),"нд")</f>
        <v>нд</v>
      </c>
      <c r="E170" s="16">
        <f t="shared" si="477"/>
        <v>4.2009999999999996</v>
      </c>
      <c r="F170" s="94" t="str">
        <f t="shared" si="477"/>
        <v>нд</v>
      </c>
      <c r="G170" s="94" t="str">
        <f t="shared" si="477"/>
        <v>нд</v>
      </c>
      <c r="H170" s="94" t="str">
        <f t="shared" si="477"/>
        <v>нд</v>
      </c>
      <c r="I170" s="94" t="str">
        <f t="shared" si="477"/>
        <v>нд</v>
      </c>
      <c r="J170" s="94" t="str">
        <f t="shared" ref="J170:K170" si="478">IF(NOT(SUM(J171,J173)=0),SUM(J171,J173),"нд")</f>
        <v>нд</v>
      </c>
      <c r="K170" s="94" t="str">
        <f t="shared" si="478"/>
        <v>нд</v>
      </c>
      <c r="L170" s="94" t="str">
        <f t="shared" ref="L170:M170" si="479">IF(NOT(SUM(L171,L173)=0),SUM(L171,L173),"нд")</f>
        <v>нд</v>
      </c>
      <c r="M170" s="94" t="str">
        <f t="shared" si="479"/>
        <v>нд</v>
      </c>
      <c r="N170" s="94" t="str">
        <f t="shared" ref="N170:O170" si="480">IF(NOT(SUM(N171,N173)=0),SUM(N171,N173),"нд")</f>
        <v>нд</v>
      </c>
      <c r="O170" s="94" t="str">
        <f t="shared" si="480"/>
        <v>нд</v>
      </c>
      <c r="P170" s="94" t="str">
        <f t="shared" ref="P170:S170" si="481">IF(NOT(SUM(P171,P173)=0),SUM(P171,P173),"нд")</f>
        <v>нд</v>
      </c>
      <c r="Q170" s="121" t="str">
        <f t="shared" si="481"/>
        <v>нд</v>
      </c>
      <c r="R170" s="94" t="str">
        <f t="shared" si="481"/>
        <v>нд</v>
      </c>
      <c r="S170" s="94" t="str">
        <f t="shared" si="481"/>
        <v>нд</v>
      </c>
      <c r="T170" s="94" t="str">
        <f t="shared" ref="T170" si="482">IF(NOT(SUM(T171,T173)=0),SUM(T171,T173),"нд")</f>
        <v>нд</v>
      </c>
      <c r="U170" s="158" t="str">
        <f t="shared" si="376"/>
        <v>нд</v>
      </c>
      <c r="V170" s="54"/>
    </row>
    <row r="171" spans="1:22" ht="31.5" x14ac:dyDescent="0.25">
      <c r="A171" s="55" t="s">
        <v>326</v>
      </c>
      <c r="B171" s="56" t="s">
        <v>327</v>
      </c>
      <c r="C171" s="57" t="s">
        <v>25</v>
      </c>
      <c r="D171" s="57" t="str">
        <f t="shared" ref="D171:G171" si="483">IF(NOT(SUM(D172)=0),SUM(D172),"нд")</f>
        <v>нд</v>
      </c>
      <c r="E171" s="13" t="str">
        <f t="shared" si="483"/>
        <v>нд</v>
      </c>
      <c r="F171" s="57" t="str">
        <f t="shared" si="483"/>
        <v>нд</v>
      </c>
      <c r="G171" s="57" t="str">
        <f t="shared" si="483"/>
        <v>нд</v>
      </c>
      <c r="H171" s="57" t="str">
        <f t="shared" ref="H171:I171" si="484">IF(NOT(SUM(H172)=0),SUM(H172),"нд")</f>
        <v>нд</v>
      </c>
      <c r="I171" s="57" t="str">
        <f t="shared" si="484"/>
        <v>нд</v>
      </c>
      <c r="J171" s="57" t="str">
        <f t="shared" ref="J171" si="485">IF(NOT(SUM(J172)=0),SUM(J172),"нд")</f>
        <v>нд</v>
      </c>
      <c r="K171" s="57" t="str">
        <f t="shared" ref="K171" si="486">IF(NOT(SUM(K172)=0),SUM(K172),"нд")</f>
        <v>нд</v>
      </c>
      <c r="L171" s="57" t="str">
        <f t="shared" ref="L171:M171" si="487">IF(NOT(SUM(L172)=0),SUM(L172),"нд")</f>
        <v>нд</v>
      </c>
      <c r="M171" s="57" t="str">
        <f t="shared" si="487"/>
        <v>нд</v>
      </c>
      <c r="N171" s="57" t="str">
        <f t="shared" ref="N171" si="488">IF(NOT(SUM(N172)=0),SUM(N172),"нд")</f>
        <v>нд</v>
      </c>
      <c r="O171" s="57" t="str">
        <f t="shared" ref="O171:T171" si="489">IF(NOT(SUM(O172)=0),SUM(O172),"нд")</f>
        <v>нд</v>
      </c>
      <c r="P171" s="57" t="str">
        <f t="shared" ref="P171" si="490">IF(NOT(SUM(P172)=0),SUM(P172),"нд")</f>
        <v>нд</v>
      </c>
      <c r="Q171" s="122" t="str">
        <f t="shared" si="489"/>
        <v>нд</v>
      </c>
      <c r="R171" s="57" t="str">
        <f t="shared" si="489"/>
        <v>нд</v>
      </c>
      <c r="S171" s="57" t="str">
        <f t="shared" si="489"/>
        <v>нд</v>
      </c>
      <c r="T171" s="57" t="str">
        <f t="shared" si="489"/>
        <v>нд</v>
      </c>
      <c r="U171" s="159" t="str">
        <f t="shared" si="376"/>
        <v>нд</v>
      </c>
      <c r="V171" s="57"/>
    </row>
    <row r="172" spans="1:22" x14ac:dyDescent="0.25">
      <c r="A172" s="46" t="s">
        <v>26</v>
      </c>
      <c r="B172" s="46" t="s">
        <v>26</v>
      </c>
      <c r="C172" s="46" t="s">
        <v>26</v>
      </c>
      <c r="D172" s="46" t="s">
        <v>26</v>
      </c>
      <c r="E172" s="12" t="s">
        <v>26</v>
      </c>
      <c r="F172" s="46" t="s">
        <v>26</v>
      </c>
      <c r="G172" s="46" t="s">
        <v>26</v>
      </c>
      <c r="H172" s="30" t="str">
        <f t="shared" ref="H172:I172" si="491">IF(NOT(SUM(J172,L172,N172,P172)=0),SUM(J172,L172,N172,P172),"нд")</f>
        <v>нд</v>
      </c>
      <c r="I172" s="30" t="str">
        <f t="shared" si="491"/>
        <v>нд</v>
      </c>
      <c r="J172" s="46" t="s">
        <v>26</v>
      </c>
      <c r="K172" s="46" t="s">
        <v>26</v>
      </c>
      <c r="L172" s="46" t="s">
        <v>26</v>
      </c>
      <c r="M172" s="46" t="s">
        <v>26</v>
      </c>
      <c r="N172" s="46" t="s">
        <v>26</v>
      </c>
      <c r="O172" s="46" t="s">
        <v>26</v>
      </c>
      <c r="P172" s="46" t="s">
        <v>26</v>
      </c>
      <c r="Q172" s="123" t="s">
        <v>26</v>
      </c>
      <c r="R172" s="129" t="str">
        <f t="shared" ref="R172" si="492">IF(NOT(OR(F172="нд",I172="нд")),F172-I172,F172)</f>
        <v>нд</v>
      </c>
      <c r="S172" s="129" t="str">
        <f t="shared" ref="S172" si="493">IF(NOT(OR(G172="нд",I172="нд")),G172-I172,G172)</f>
        <v>нд</v>
      </c>
      <c r="T172" s="130" t="str">
        <f t="shared" ref="T172" si="494">IF(SUM(I172)-SUM(H172)=0,"нд",SUM(I172)-SUM(H172))</f>
        <v>нд</v>
      </c>
      <c r="U172" s="160" t="str">
        <f t="shared" si="376"/>
        <v>нд</v>
      </c>
      <c r="V172" s="46"/>
    </row>
    <row r="173" spans="1:22" ht="31.5" x14ac:dyDescent="0.25">
      <c r="A173" s="55" t="s">
        <v>328</v>
      </c>
      <c r="B173" s="56" t="s">
        <v>329</v>
      </c>
      <c r="C173" s="57" t="s">
        <v>25</v>
      </c>
      <c r="D173" s="57" t="str">
        <f t="shared" ref="D173" si="495">IF(NOT(SUM(D175)=0),SUM(D175),"нд")</f>
        <v>нд</v>
      </c>
      <c r="E173" s="13">
        <f t="shared" ref="E173" si="496">IF(NOT(SUM(E175)=0),SUM(E175),"нд")</f>
        <v>4.2009999999999996</v>
      </c>
      <c r="F173" s="57" t="str">
        <f t="shared" ref="F173:G173" si="497">IF(NOT(SUM(F175)=0),SUM(F175),"нд")</f>
        <v>нд</v>
      </c>
      <c r="G173" s="57" t="str">
        <f t="shared" si="497"/>
        <v>нд</v>
      </c>
      <c r="H173" s="57" t="str">
        <f t="shared" ref="H173:I173" si="498">IF(NOT(SUM(H175)=0),SUM(H175),"нд")</f>
        <v>нд</v>
      </c>
      <c r="I173" s="57" t="str">
        <f t="shared" si="498"/>
        <v>нд</v>
      </c>
      <c r="J173" s="57" t="str">
        <f t="shared" ref="J173:K173" si="499">IF(NOT(SUM(J175)=0),SUM(J175),"нд")</f>
        <v>нд</v>
      </c>
      <c r="K173" s="57" t="str">
        <f t="shared" si="499"/>
        <v>нд</v>
      </c>
      <c r="L173" s="57" t="str">
        <f t="shared" ref="L173:M173" si="500">IF(NOT(SUM(L175)=0),SUM(L175),"нд")</f>
        <v>нд</v>
      </c>
      <c r="M173" s="57" t="str">
        <f t="shared" si="500"/>
        <v>нд</v>
      </c>
      <c r="N173" s="57" t="str">
        <f t="shared" ref="N173:O173" si="501">IF(NOT(SUM(N175)=0),SUM(N175),"нд")</f>
        <v>нд</v>
      </c>
      <c r="O173" s="57" t="str">
        <f t="shared" si="501"/>
        <v>нд</v>
      </c>
      <c r="P173" s="57" t="str">
        <f t="shared" ref="P173:S173" si="502">IF(NOT(SUM(P175)=0),SUM(P175),"нд")</f>
        <v>нд</v>
      </c>
      <c r="Q173" s="122" t="str">
        <f t="shared" si="502"/>
        <v>нд</v>
      </c>
      <c r="R173" s="57" t="str">
        <f t="shared" si="502"/>
        <v>нд</v>
      </c>
      <c r="S173" s="57" t="str">
        <f t="shared" si="502"/>
        <v>нд</v>
      </c>
      <c r="T173" s="57" t="str">
        <f t="shared" ref="T173" si="503">IF(NOT(SUM(T175)=0),SUM(T175),"нд")</f>
        <v>нд</v>
      </c>
      <c r="U173" s="159" t="str">
        <f t="shared" si="376"/>
        <v>нд</v>
      </c>
      <c r="V173" s="57"/>
    </row>
    <row r="174" spans="1:22" x14ac:dyDescent="0.25">
      <c r="A174" s="43" t="s">
        <v>454</v>
      </c>
      <c r="B174" s="44" t="s">
        <v>67</v>
      </c>
      <c r="C174" s="45" t="s">
        <v>25</v>
      </c>
      <c r="D174" s="92" t="str">
        <f t="shared" ref="D174" si="504">IF(NOT(SUM(D175)=0),SUM(D175),"нд")</f>
        <v>нд</v>
      </c>
      <c r="E174" s="7">
        <f t="shared" ref="E174" si="505">IF(NOT(SUM(E175)=0),SUM(E175),"нд")</f>
        <v>4.2009999999999996</v>
      </c>
      <c r="F174" s="92" t="str">
        <f t="shared" ref="F174:I174" si="506">IF(NOT(SUM(F175)=0),SUM(F175),"нд")</f>
        <v>нд</v>
      </c>
      <c r="G174" s="92" t="str">
        <f t="shared" si="506"/>
        <v>нд</v>
      </c>
      <c r="H174" s="92" t="str">
        <f t="shared" si="506"/>
        <v>нд</v>
      </c>
      <c r="I174" s="92" t="str">
        <f t="shared" si="506"/>
        <v>нд</v>
      </c>
      <c r="J174" s="92" t="str">
        <f t="shared" ref="J174:K174" si="507">IF(NOT(SUM(J175)=0),SUM(J175),"нд")</f>
        <v>нд</v>
      </c>
      <c r="K174" s="92" t="str">
        <f t="shared" si="507"/>
        <v>нд</v>
      </c>
      <c r="L174" s="92" t="str">
        <f t="shared" ref="L174:T174" si="508">IF(NOT(SUM(L175)=0),SUM(L175),"нд")</f>
        <v>нд</v>
      </c>
      <c r="M174" s="92" t="str">
        <f t="shared" si="508"/>
        <v>нд</v>
      </c>
      <c r="N174" s="92" t="str">
        <f t="shared" ref="N174" si="509">IF(NOT(SUM(N175)=0),SUM(N175),"нд")</f>
        <v>нд</v>
      </c>
      <c r="O174" s="92" t="str">
        <f t="shared" si="508"/>
        <v>нд</v>
      </c>
      <c r="P174" s="92" t="str">
        <f t="shared" ref="P174" si="510">IF(NOT(SUM(P175)=0),SUM(P175),"нд")</f>
        <v>нд</v>
      </c>
      <c r="Q174" s="118" t="str">
        <f t="shared" si="508"/>
        <v>нд</v>
      </c>
      <c r="R174" s="92" t="str">
        <f t="shared" si="508"/>
        <v>нд</v>
      </c>
      <c r="S174" s="92" t="str">
        <f t="shared" si="508"/>
        <v>нд</v>
      </c>
      <c r="T174" s="92" t="str">
        <f t="shared" si="508"/>
        <v>нд</v>
      </c>
      <c r="U174" s="155" t="str">
        <f t="shared" si="376"/>
        <v>нд</v>
      </c>
      <c r="V174" s="45"/>
    </row>
    <row r="175" spans="1:22" ht="94.5" x14ac:dyDescent="0.25">
      <c r="A175" s="78" t="s">
        <v>455</v>
      </c>
      <c r="B175" s="79" t="s">
        <v>456</v>
      </c>
      <c r="C175" s="80" t="s">
        <v>457</v>
      </c>
      <c r="D175" s="80" t="s">
        <v>26</v>
      </c>
      <c r="E175" s="129">
        <v>4.2009999999999996</v>
      </c>
      <c r="F175" s="98" t="s">
        <v>26</v>
      </c>
      <c r="G175" s="98" t="s">
        <v>26</v>
      </c>
      <c r="H175" s="30" t="str">
        <f t="shared" ref="H175:I175" si="511">IF(NOT(SUM(J175,L175,N175,P175)=0),SUM(J175,L175,N175,P175),"нд")</f>
        <v>нд</v>
      </c>
      <c r="I175" s="30" t="str">
        <f t="shared" si="511"/>
        <v>нд</v>
      </c>
      <c r="J175" s="98" t="s">
        <v>26</v>
      </c>
      <c r="K175" s="98" t="s">
        <v>26</v>
      </c>
      <c r="L175" s="98" t="s">
        <v>26</v>
      </c>
      <c r="M175" s="98" t="s">
        <v>26</v>
      </c>
      <c r="N175" s="98" t="s">
        <v>26</v>
      </c>
      <c r="O175" s="98" t="s">
        <v>26</v>
      </c>
      <c r="P175" s="98" t="s">
        <v>26</v>
      </c>
      <c r="Q175" s="98" t="s">
        <v>26</v>
      </c>
      <c r="R175" s="129" t="str">
        <f t="shared" ref="R175" si="512">IF(NOT(OR(F175="нд",I175="нд")),F175-I175,F175)</f>
        <v>нд</v>
      </c>
      <c r="S175" s="129" t="s">
        <v>26</v>
      </c>
      <c r="T175" s="130" t="str">
        <f t="shared" ref="T175" si="513">IF(SUM(I175)-SUM(H175)=0,"нд",SUM(I175)-SUM(H175))</f>
        <v>нд</v>
      </c>
      <c r="U175" s="160" t="str">
        <f t="shared" si="376"/>
        <v>нд</v>
      </c>
      <c r="V175" s="80"/>
    </row>
    <row r="176" spans="1:22" ht="63" x14ac:dyDescent="0.25">
      <c r="A176" s="49" t="s">
        <v>330</v>
      </c>
      <c r="B176" s="50" t="s">
        <v>331</v>
      </c>
      <c r="C176" s="51" t="s">
        <v>25</v>
      </c>
      <c r="D176" s="93" t="str">
        <f t="shared" ref="D176:I176" si="514">IF(NOT(SUM(D177,D179)=0),SUM(D177,D179),"нд")</f>
        <v>нд</v>
      </c>
      <c r="E176" s="15" t="str">
        <f t="shared" si="514"/>
        <v>нд</v>
      </c>
      <c r="F176" s="93" t="str">
        <f t="shared" si="514"/>
        <v>нд</v>
      </c>
      <c r="G176" s="93" t="str">
        <f t="shared" si="514"/>
        <v>нд</v>
      </c>
      <c r="H176" s="93" t="str">
        <f t="shared" si="514"/>
        <v>нд</v>
      </c>
      <c r="I176" s="93" t="str">
        <f t="shared" si="514"/>
        <v>нд</v>
      </c>
      <c r="J176" s="93" t="str">
        <f t="shared" ref="J176:K176" si="515">IF(NOT(SUM(J177,J179)=0),SUM(J177,J179),"нд")</f>
        <v>нд</v>
      </c>
      <c r="K176" s="93" t="str">
        <f t="shared" si="515"/>
        <v>нд</v>
      </c>
      <c r="L176" s="93" t="str">
        <f t="shared" ref="L176:M176" si="516">IF(NOT(SUM(L177,L179)=0),SUM(L177,L179),"нд")</f>
        <v>нд</v>
      </c>
      <c r="M176" s="93" t="str">
        <f t="shared" si="516"/>
        <v>нд</v>
      </c>
      <c r="N176" s="93" t="str">
        <f t="shared" ref="N176:O176" si="517">IF(NOT(SUM(N177,N179)=0),SUM(N177,N179),"нд")</f>
        <v>нд</v>
      </c>
      <c r="O176" s="93" t="str">
        <f t="shared" si="517"/>
        <v>нд</v>
      </c>
      <c r="P176" s="93" t="str">
        <f t="shared" ref="P176:S176" si="518">IF(NOT(SUM(P177,P179)=0),SUM(P177,P179),"нд")</f>
        <v>нд</v>
      </c>
      <c r="Q176" s="120" t="str">
        <f t="shared" si="518"/>
        <v>нд</v>
      </c>
      <c r="R176" s="93" t="str">
        <f t="shared" si="518"/>
        <v>нд</v>
      </c>
      <c r="S176" s="93" t="str">
        <f t="shared" si="518"/>
        <v>нд</v>
      </c>
      <c r="T176" s="93" t="str">
        <f t="shared" ref="T176" si="519">IF(NOT(SUM(T177,T179)=0),SUM(T177,T179),"нд")</f>
        <v>нд</v>
      </c>
      <c r="U176" s="157" t="str">
        <f t="shared" si="376"/>
        <v>нд</v>
      </c>
      <c r="V176" s="51"/>
    </row>
    <row r="177" spans="1:22" ht="47.25" x14ac:dyDescent="0.25">
      <c r="A177" s="52" t="s">
        <v>332</v>
      </c>
      <c r="B177" s="53" t="s">
        <v>333</v>
      </c>
      <c r="C177" s="54" t="s">
        <v>25</v>
      </c>
      <c r="D177" s="94" t="str">
        <f t="shared" ref="D177:G177" si="520">IF(NOT(SUM(D178)=0),SUM(D178),"нд")</f>
        <v>нд</v>
      </c>
      <c r="E177" s="16" t="str">
        <f t="shared" si="520"/>
        <v>нд</v>
      </c>
      <c r="F177" s="94" t="str">
        <f t="shared" si="520"/>
        <v>нд</v>
      </c>
      <c r="G177" s="94" t="str">
        <f t="shared" si="520"/>
        <v>нд</v>
      </c>
      <c r="H177" s="94" t="str">
        <f t="shared" ref="H177:I177" si="521">IF(NOT(SUM(H178)=0),SUM(H178),"нд")</f>
        <v>нд</v>
      </c>
      <c r="I177" s="94" t="str">
        <f t="shared" si="521"/>
        <v>нд</v>
      </c>
      <c r="J177" s="94" t="str">
        <f t="shared" ref="J177" si="522">IF(NOT(SUM(J178)=0),SUM(J178),"нд")</f>
        <v>нд</v>
      </c>
      <c r="K177" s="94" t="str">
        <f t="shared" ref="K177" si="523">IF(NOT(SUM(K178)=0),SUM(K178),"нд")</f>
        <v>нд</v>
      </c>
      <c r="L177" s="94" t="str">
        <f t="shared" ref="L177:M177" si="524">IF(NOT(SUM(L178)=0),SUM(L178),"нд")</f>
        <v>нд</v>
      </c>
      <c r="M177" s="94" t="str">
        <f t="shared" si="524"/>
        <v>нд</v>
      </c>
      <c r="N177" s="94" t="str">
        <f t="shared" ref="N177" si="525">IF(NOT(SUM(N178)=0),SUM(N178),"нд")</f>
        <v>нд</v>
      </c>
      <c r="O177" s="94" t="str">
        <f t="shared" ref="O177:T177" si="526">IF(NOT(SUM(O178)=0),SUM(O178),"нд")</f>
        <v>нд</v>
      </c>
      <c r="P177" s="94" t="str">
        <f t="shared" ref="P177" si="527">IF(NOT(SUM(P178)=0),SUM(P178),"нд")</f>
        <v>нд</v>
      </c>
      <c r="Q177" s="121" t="str">
        <f t="shared" si="526"/>
        <v>нд</v>
      </c>
      <c r="R177" s="94" t="str">
        <f t="shared" si="526"/>
        <v>нд</v>
      </c>
      <c r="S177" s="94" t="str">
        <f t="shared" si="526"/>
        <v>нд</v>
      </c>
      <c r="T177" s="94" t="str">
        <f t="shared" si="526"/>
        <v>нд</v>
      </c>
      <c r="U177" s="158" t="str">
        <f t="shared" si="376"/>
        <v>нд</v>
      </c>
      <c r="V177" s="54"/>
    </row>
    <row r="178" spans="1:22" x14ac:dyDescent="0.25">
      <c r="A178" s="46" t="s">
        <v>26</v>
      </c>
      <c r="B178" s="46" t="s">
        <v>26</v>
      </c>
      <c r="C178" s="46" t="s">
        <v>26</v>
      </c>
      <c r="D178" s="46" t="s">
        <v>26</v>
      </c>
      <c r="E178" s="12" t="s">
        <v>26</v>
      </c>
      <c r="F178" s="46" t="s">
        <v>26</v>
      </c>
      <c r="G178" s="46" t="s">
        <v>26</v>
      </c>
      <c r="H178" s="30" t="str">
        <f t="shared" ref="H178:I180" si="528">IF(NOT(SUM(J178,L178,N178,P178)=0),SUM(J178,L178,N178,P178),"нд")</f>
        <v>нд</v>
      </c>
      <c r="I178" s="30" t="str">
        <f t="shared" si="528"/>
        <v>нд</v>
      </c>
      <c r="J178" s="46" t="s">
        <v>26</v>
      </c>
      <c r="K178" s="46" t="s">
        <v>26</v>
      </c>
      <c r="L178" s="46" t="s">
        <v>26</v>
      </c>
      <c r="M178" s="46" t="s">
        <v>26</v>
      </c>
      <c r="N178" s="46" t="s">
        <v>26</v>
      </c>
      <c r="O178" s="46" t="s">
        <v>26</v>
      </c>
      <c r="P178" s="46" t="s">
        <v>26</v>
      </c>
      <c r="Q178" s="123" t="s">
        <v>26</v>
      </c>
      <c r="R178" s="129" t="str">
        <f t="shared" ref="R178" si="529">IF(NOT(OR(F178="нд",I178="нд")),F178-I178,F178)</f>
        <v>нд</v>
      </c>
      <c r="S178" s="129" t="str">
        <f t="shared" ref="S178" si="530">IF(NOT(OR(G178="нд",I178="нд")),G178-I178,G178)</f>
        <v>нд</v>
      </c>
      <c r="T178" s="130" t="str">
        <f t="shared" ref="T178" si="531">IF(SUM(I178)-SUM(H178)=0,"нд",SUM(I178)-SUM(H178))</f>
        <v>нд</v>
      </c>
      <c r="U178" s="160" t="str">
        <f t="shared" si="376"/>
        <v>нд</v>
      </c>
      <c r="V178" s="46"/>
    </row>
    <row r="179" spans="1:22" ht="47.25" x14ac:dyDescent="0.25">
      <c r="A179" s="52" t="s">
        <v>334</v>
      </c>
      <c r="B179" s="53" t="s">
        <v>335</v>
      </c>
      <c r="C179" s="54" t="s">
        <v>25</v>
      </c>
      <c r="D179" s="94" t="str">
        <f t="shared" ref="D179" si="532">IF(NOT(SUM(D180)=0),SUM(D180),"нд")</f>
        <v>нд</v>
      </c>
      <c r="E179" s="16" t="str">
        <f t="shared" ref="E179" si="533">IF(NOT(SUM(E180)=0),SUM(E180),"нд")</f>
        <v>нд</v>
      </c>
      <c r="F179" s="94" t="str">
        <f t="shared" ref="F179:G179" si="534">IF(NOT(SUM(F180)=0),SUM(F180),"нд")</f>
        <v>нд</v>
      </c>
      <c r="G179" s="94" t="str">
        <f t="shared" si="534"/>
        <v>нд</v>
      </c>
      <c r="H179" s="94" t="str">
        <f t="shared" ref="H179:I179" si="535">IF(NOT(SUM(H180)=0),SUM(H180),"нд")</f>
        <v>нд</v>
      </c>
      <c r="I179" s="94" t="str">
        <f t="shared" si="535"/>
        <v>нд</v>
      </c>
      <c r="J179" s="94" t="str">
        <f t="shared" ref="J179:K179" si="536">IF(NOT(SUM(J180)=0),SUM(J180),"нд")</f>
        <v>нд</v>
      </c>
      <c r="K179" s="94" t="str">
        <f t="shared" si="536"/>
        <v>нд</v>
      </c>
      <c r="L179" s="94" t="str">
        <f t="shared" ref="L179:T179" si="537">IF(NOT(SUM(L180)=0),SUM(L180),"нд")</f>
        <v>нд</v>
      </c>
      <c r="M179" s="94" t="str">
        <f t="shared" si="537"/>
        <v>нд</v>
      </c>
      <c r="N179" s="94" t="str">
        <f t="shared" ref="N179" si="538">IF(NOT(SUM(N180)=0),SUM(N180),"нд")</f>
        <v>нд</v>
      </c>
      <c r="O179" s="94" t="str">
        <f t="shared" si="537"/>
        <v>нд</v>
      </c>
      <c r="P179" s="94" t="str">
        <f t="shared" ref="P179" si="539">IF(NOT(SUM(P180)=0),SUM(P180),"нд")</f>
        <v>нд</v>
      </c>
      <c r="Q179" s="121" t="str">
        <f t="shared" si="537"/>
        <v>нд</v>
      </c>
      <c r="R179" s="94" t="str">
        <f t="shared" si="537"/>
        <v>нд</v>
      </c>
      <c r="S179" s="94" t="str">
        <f t="shared" si="537"/>
        <v>нд</v>
      </c>
      <c r="T179" s="94" t="str">
        <f t="shared" si="537"/>
        <v>нд</v>
      </c>
      <c r="U179" s="158" t="str">
        <f t="shared" si="376"/>
        <v>нд</v>
      </c>
      <c r="V179" s="54"/>
    </row>
    <row r="180" spans="1:22" x14ac:dyDescent="0.25">
      <c r="A180" s="46" t="s">
        <v>26</v>
      </c>
      <c r="B180" s="46" t="s">
        <v>26</v>
      </c>
      <c r="C180" s="46" t="s">
        <v>26</v>
      </c>
      <c r="D180" s="46" t="s">
        <v>26</v>
      </c>
      <c r="E180" s="12" t="s">
        <v>26</v>
      </c>
      <c r="F180" s="46" t="s">
        <v>26</v>
      </c>
      <c r="G180" s="46" t="s">
        <v>26</v>
      </c>
      <c r="H180" s="30" t="str">
        <f t="shared" si="528"/>
        <v>нд</v>
      </c>
      <c r="I180" s="30" t="str">
        <f t="shared" si="528"/>
        <v>нд</v>
      </c>
      <c r="J180" s="46" t="s">
        <v>26</v>
      </c>
      <c r="K180" s="46" t="s">
        <v>26</v>
      </c>
      <c r="L180" s="46" t="s">
        <v>26</v>
      </c>
      <c r="M180" s="46" t="s">
        <v>26</v>
      </c>
      <c r="N180" s="46" t="s">
        <v>26</v>
      </c>
      <c r="O180" s="46" t="s">
        <v>26</v>
      </c>
      <c r="P180" s="46" t="s">
        <v>26</v>
      </c>
      <c r="Q180" s="123" t="s">
        <v>26</v>
      </c>
      <c r="R180" s="129" t="str">
        <f t="shared" ref="R180" si="540">IF(NOT(OR(F180="нд",I180="нд")),F180-I180,F180)</f>
        <v>нд</v>
      </c>
      <c r="S180" s="129" t="str">
        <f t="shared" ref="S180" si="541">IF(NOT(OR(G180="нд",I180="нд")),G180-I180,G180)</f>
        <v>нд</v>
      </c>
      <c r="T180" s="130" t="str">
        <f t="shared" ref="T180" si="542">IF(SUM(I180)-SUM(H180)=0,"нд",SUM(I180)-SUM(H180))</f>
        <v>нд</v>
      </c>
      <c r="U180" s="160" t="str">
        <f t="shared" si="376"/>
        <v>нд</v>
      </c>
      <c r="V180" s="46"/>
    </row>
    <row r="181" spans="1:22" ht="31.5" x14ac:dyDescent="0.25">
      <c r="A181" s="49" t="s">
        <v>336</v>
      </c>
      <c r="B181" s="50" t="s">
        <v>337</v>
      </c>
      <c r="C181" s="51" t="s">
        <v>25</v>
      </c>
      <c r="D181" s="93">
        <f t="shared" ref="D181" si="543">IF(NOT(SUM(D182,D187)=0),SUM(D182,D187),"нд")</f>
        <v>1.0029999999999999</v>
      </c>
      <c r="E181" s="15">
        <f>IF(NOT(SUM(E182,E187)=0),SUM(E182,E187),"нд")</f>
        <v>9.5630000000000006</v>
      </c>
      <c r="F181" s="93" t="str">
        <f t="shared" ref="F181:I181" si="544">IF(NOT(SUM(F182,F187)=0),SUM(F182,F187),"нд")</f>
        <v>нд</v>
      </c>
      <c r="G181" s="93" t="str">
        <f t="shared" si="544"/>
        <v>нд</v>
      </c>
      <c r="H181" s="93" t="str">
        <f t="shared" si="544"/>
        <v>нд</v>
      </c>
      <c r="I181" s="93" t="str">
        <f t="shared" si="544"/>
        <v>нд</v>
      </c>
      <c r="J181" s="93" t="str">
        <f t="shared" ref="J181:K181" si="545">IF(NOT(SUM(J182,J187)=0),SUM(J182,J187),"нд")</f>
        <v>нд</v>
      </c>
      <c r="K181" s="93" t="str">
        <f t="shared" si="545"/>
        <v>нд</v>
      </c>
      <c r="L181" s="93" t="str">
        <f t="shared" ref="L181:M181" si="546">IF(NOT(SUM(L182,L187)=0),SUM(L182,L187),"нд")</f>
        <v>нд</v>
      </c>
      <c r="M181" s="93" t="str">
        <f t="shared" si="546"/>
        <v>нд</v>
      </c>
      <c r="N181" s="93" t="str">
        <f t="shared" ref="N181:O181" si="547">IF(NOT(SUM(N182,N187)=0),SUM(N182,N187),"нд")</f>
        <v>нд</v>
      </c>
      <c r="O181" s="93" t="str">
        <f t="shared" si="547"/>
        <v>нд</v>
      </c>
      <c r="P181" s="93" t="str">
        <f t="shared" ref="P181:S181" si="548">IF(NOT(SUM(P182,P187)=0),SUM(P182,P187),"нд")</f>
        <v>нд</v>
      </c>
      <c r="Q181" s="120" t="str">
        <f t="shared" si="548"/>
        <v>нд</v>
      </c>
      <c r="R181" s="93" t="str">
        <f t="shared" si="548"/>
        <v>нд</v>
      </c>
      <c r="S181" s="93" t="str">
        <f t="shared" si="548"/>
        <v>нд</v>
      </c>
      <c r="T181" s="93" t="str">
        <f t="shared" ref="T181" si="549">IF(NOT(SUM(T182,T187)=0),SUM(T182,T187),"нд")</f>
        <v>нд</v>
      </c>
      <c r="U181" s="157" t="str">
        <f t="shared" si="376"/>
        <v>нд</v>
      </c>
      <c r="V181" s="51"/>
    </row>
    <row r="182" spans="1:22" x14ac:dyDescent="0.25">
      <c r="A182" s="43" t="s">
        <v>338</v>
      </c>
      <c r="B182" s="44" t="s">
        <v>67</v>
      </c>
      <c r="C182" s="45" t="s">
        <v>25</v>
      </c>
      <c r="D182" s="92" t="str">
        <f t="shared" ref="D182" si="550">IF(NOT(SUM(D183:D186)=0),SUM(D183:D186),"нд")</f>
        <v>нд</v>
      </c>
      <c r="E182" s="7">
        <f t="shared" ref="E182" si="551">IF(NOT(SUM(E183:E186)=0),SUM(E183:E186),"нд")</f>
        <v>3.4630000000000001</v>
      </c>
      <c r="F182" s="92" t="str">
        <f t="shared" ref="F182:G182" si="552">IF(NOT(SUM(F183:F186)=0),SUM(F183:F186),"нд")</f>
        <v>нд</v>
      </c>
      <c r="G182" s="92" t="str">
        <f t="shared" si="552"/>
        <v>нд</v>
      </c>
      <c r="H182" s="92" t="str">
        <f t="shared" ref="H182:I182" si="553">IF(NOT(SUM(H183:H186)=0),SUM(H183:H186),"нд")</f>
        <v>нд</v>
      </c>
      <c r="I182" s="92" t="str">
        <f t="shared" si="553"/>
        <v>нд</v>
      </c>
      <c r="J182" s="92" t="str">
        <f t="shared" ref="J182" si="554">IF(NOT(SUM(J183:J186)=0),SUM(J183:J186),"нд")</f>
        <v>нд</v>
      </c>
      <c r="K182" s="92" t="str">
        <f t="shared" ref="K182" si="555">IF(NOT(SUM(K183:K186)=0),SUM(K183:K186),"нд")</f>
        <v>нд</v>
      </c>
      <c r="L182" s="92" t="str">
        <f t="shared" ref="L182:M182" si="556">IF(NOT(SUM(L183:L186)=0),SUM(L183:L186),"нд")</f>
        <v>нд</v>
      </c>
      <c r="M182" s="92" t="str">
        <f t="shared" si="556"/>
        <v>нд</v>
      </c>
      <c r="N182" s="92" t="str">
        <f t="shared" ref="N182" si="557">IF(NOT(SUM(N183:N186)=0),SUM(N183:N186),"нд")</f>
        <v>нд</v>
      </c>
      <c r="O182" s="92" t="str">
        <f t="shared" ref="O182" si="558">IF(NOT(SUM(O183:O186)=0),SUM(O183:O186),"нд")</f>
        <v>нд</v>
      </c>
      <c r="P182" s="92" t="str">
        <f t="shared" ref="P182" si="559">IF(NOT(SUM(P183:P186)=0),SUM(P183:P186),"нд")</f>
        <v>нд</v>
      </c>
      <c r="Q182" s="118" t="str">
        <f t="shared" ref="Q182:S182" si="560">IF(NOT(SUM(Q183:Q186)=0),SUM(Q183:Q186),"нд")</f>
        <v>нд</v>
      </c>
      <c r="R182" s="92" t="str">
        <f t="shared" si="560"/>
        <v>нд</v>
      </c>
      <c r="S182" s="92" t="str">
        <f t="shared" si="560"/>
        <v>нд</v>
      </c>
      <c r="T182" s="92" t="str">
        <f t="shared" ref="T182" si="561">IF(NOT(SUM(T183:T186)=0),SUM(T183:T186),"нд")</f>
        <v>нд</v>
      </c>
      <c r="U182" s="155" t="str">
        <f t="shared" si="376"/>
        <v>нд</v>
      </c>
      <c r="V182" s="45"/>
    </row>
    <row r="183" spans="1:22" ht="47.25" x14ac:dyDescent="0.25">
      <c r="A183" s="32" t="s">
        <v>339</v>
      </c>
      <c r="B183" s="58" t="s">
        <v>392</v>
      </c>
      <c r="C183" s="30" t="s">
        <v>145</v>
      </c>
      <c r="D183" s="83" t="s">
        <v>26</v>
      </c>
      <c r="E183" s="129">
        <v>3.1139999999999999</v>
      </c>
      <c r="F183" s="31" t="s">
        <v>26</v>
      </c>
      <c r="G183" s="133" t="s">
        <v>26</v>
      </c>
      <c r="H183" s="30" t="str">
        <f t="shared" ref="H183" si="562">IF(NOT(SUM(J183,L183,N183,P183)=0),SUM(J183,L183,N183,P183),"нд")</f>
        <v>нд</v>
      </c>
      <c r="I183" s="30" t="str">
        <f t="shared" ref="I183" si="563">IF(NOT(SUM(K183,M183,O183,Q183)=0),SUM(K183,M183,O183,Q183),"нд")</f>
        <v>нд</v>
      </c>
      <c r="J183" s="98" t="s">
        <v>26</v>
      </c>
      <c r="K183" s="98" t="s">
        <v>26</v>
      </c>
      <c r="L183" s="77" t="s">
        <v>26</v>
      </c>
      <c r="M183" s="77" t="s">
        <v>26</v>
      </c>
      <c r="N183" s="98" t="s">
        <v>26</v>
      </c>
      <c r="O183" s="98" t="s">
        <v>26</v>
      </c>
      <c r="P183" s="77" t="s">
        <v>26</v>
      </c>
      <c r="Q183" s="126" t="s">
        <v>26</v>
      </c>
      <c r="R183" s="129" t="str">
        <f t="shared" ref="R183:R190" si="564">IF(NOT(OR(F183="нд",I183="нд")),F183-I183,F183)</f>
        <v>нд</v>
      </c>
      <c r="S183" s="129" t="s">
        <v>26</v>
      </c>
      <c r="T183" s="130" t="str">
        <f t="shared" ref="T183:T190" si="565">IF(SUM(I183)-SUM(H183)=0,"нд",SUM(I183)-SUM(H183))</f>
        <v>нд</v>
      </c>
      <c r="U183" s="160" t="str">
        <f t="shared" si="376"/>
        <v>нд</v>
      </c>
      <c r="V183" s="30"/>
    </row>
    <row r="184" spans="1:22" ht="31.5" x14ac:dyDescent="0.25">
      <c r="A184" s="32" t="s">
        <v>340</v>
      </c>
      <c r="B184" s="58" t="s">
        <v>146</v>
      </c>
      <c r="C184" s="59" t="s">
        <v>147</v>
      </c>
      <c r="D184" s="31" t="s">
        <v>26</v>
      </c>
      <c r="E184" s="129" t="s">
        <v>26</v>
      </c>
      <c r="F184" s="31" t="s">
        <v>26</v>
      </c>
      <c r="G184" s="31" t="s">
        <v>26</v>
      </c>
      <c r="H184" s="30" t="str">
        <f t="shared" ref="H184:I186" si="566">IF(NOT(SUM(J184,L184,N184,P184)=0),SUM(J184,L184,N184,P184),"нд")</f>
        <v>нд</v>
      </c>
      <c r="I184" s="30" t="str">
        <f t="shared" si="566"/>
        <v>нд</v>
      </c>
      <c r="J184" s="98" t="s">
        <v>26</v>
      </c>
      <c r="K184" s="98" t="s">
        <v>26</v>
      </c>
      <c r="L184" s="77" t="s">
        <v>26</v>
      </c>
      <c r="M184" s="77" t="s">
        <v>26</v>
      </c>
      <c r="N184" s="98" t="s">
        <v>26</v>
      </c>
      <c r="O184" s="98" t="s">
        <v>26</v>
      </c>
      <c r="P184" s="77" t="s">
        <v>26</v>
      </c>
      <c r="Q184" s="126" t="s">
        <v>26</v>
      </c>
      <c r="R184" s="129" t="str">
        <f t="shared" si="564"/>
        <v>нд</v>
      </c>
      <c r="S184" s="129" t="str">
        <f t="shared" ref="S184:S190" si="567">IF(NOT(OR(G184="нд",I184="нд")),G184-I184,G184)</f>
        <v>нд</v>
      </c>
      <c r="T184" s="130" t="str">
        <f t="shared" si="565"/>
        <v>нд</v>
      </c>
      <c r="U184" s="160" t="str">
        <f t="shared" si="376"/>
        <v>нд</v>
      </c>
      <c r="V184" s="59"/>
    </row>
    <row r="185" spans="1:22" ht="31.5" x14ac:dyDescent="0.25">
      <c r="A185" s="32" t="s">
        <v>341</v>
      </c>
      <c r="B185" s="58" t="s">
        <v>148</v>
      </c>
      <c r="C185" s="59" t="s">
        <v>149</v>
      </c>
      <c r="D185" s="83" t="s">
        <v>26</v>
      </c>
      <c r="E185" s="170">
        <v>0.34899999999999998</v>
      </c>
      <c r="F185" s="31" t="s">
        <v>26</v>
      </c>
      <c r="G185" s="31" t="s">
        <v>26</v>
      </c>
      <c r="H185" s="30" t="str">
        <f t="shared" si="566"/>
        <v>нд</v>
      </c>
      <c r="I185" s="30" t="str">
        <f t="shared" si="566"/>
        <v>нд</v>
      </c>
      <c r="J185" s="31" t="s">
        <v>26</v>
      </c>
      <c r="K185" s="31" t="s">
        <v>26</v>
      </c>
      <c r="L185" s="89" t="s">
        <v>26</v>
      </c>
      <c r="M185" s="89" t="s">
        <v>26</v>
      </c>
      <c r="N185" s="89" t="s">
        <v>26</v>
      </c>
      <c r="O185" s="31" t="s">
        <v>26</v>
      </c>
      <c r="P185" s="114" t="s">
        <v>26</v>
      </c>
      <c r="Q185" s="105" t="s">
        <v>26</v>
      </c>
      <c r="R185" s="129" t="str">
        <f t="shared" si="564"/>
        <v>нд</v>
      </c>
      <c r="S185" s="129" t="str">
        <f>IF(NOT(OR(G185="нд",I185="нд")),G185-I185,G185)</f>
        <v>нд</v>
      </c>
      <c r="T185" s="130" t="str">
        <f t="shared" si="565"/>
        <v>нд</v>
      </c>
      <c r="U185" s="160" t="str">
        <f t="shared" si="376"/>
        <v>нд</v>
      </c>
      <c r="V185" s="59"/>
    </row>
    <row r="186" spans="1:22" ht="31.5" x14ac:dyDescent="0.25">
      <c r="A186" s="81" t="s">
        <v>342</v>
      </c>
      <c r="B186" s="82" t="s">
        <v>343</v>
      </c>
      <c r="C186" s="83" t="s">
        <v>344</v>
      </c>
      <c r="D186" s="83" t="s">
        <v>26</v>
      </c>
      <c r="E186" s="129" t="s">
        <v>26</v>
      </c>
      <c r="F186" s="31" t="s">
        <v>26</v>
      </c>
      <c r="G186" s="31" t="s">
        <v>26</v>
      </c>
      <c r="H186" s="30" t="str">
        <f t="shared" si="566"/>
        <v>нд</v>
      </c>
      <c r="I186" s="30" t="str">
        <f t="shared" si="566"/>
        <v>нд</v>
      </c>
      <c r="J186" s="31" t="s">
        <v>26</v>
      </c>
      <c r="K186" s="31" t="s">
        <v>26</v>
      </c>
      <c r="L186" s="89" t="s">
        <v>26</v>
      </c>
      <c r="M186" s="89" t="s">
        <v>26</v>
      </c>
      <c r="N186" s="89" t="s">
        <v>26</v>
      </c>
      <c r="O186" s="31" t="s">
        <v>26</v>
      </c>
      <c r="P186" s="115" t="s">
        <v>26</v>
      </c>
      <c r="Q186" s="105" t="s">
        <v>26</v>
      </c>
      <c r="R186" s="129" t="str">
        <f t="shared" si="564"/>
        <v>нд</v>
      </c>
      <c r="S186" s="129" t="str">
        <f t="shared" si="567"/>
        <v>нд</v>
      </c>
      <c r="T186" s="130" t="str">
        <f t="shared" si="565"/>
        <v>нд</v>
      </c>
      <c r="U186" s="160" t="str">
        <f t="shared" si="376"/>
        <v>нд</v>
      </c>
      <c r="V186" s="83"/>
    </row>
    <row r="187" spans="1:22" x14ac:dyDescent="0.25">
      <c r="A187" s="75" t="s">
        <v>345</v>
      </c>
      <c r="B187" s="41" t="s">
        <v>31</v>
      </c>
      <c r="C187" s="42" t="s">
        <v>25</v>
      </c>
      <c r="D187" s="42">
        <f t="shared" ref="D187" si="568">IF(NOT(SUM(D188)=0),SUM(D188),"нд")</f>
        <v>1.0029999999999999</v>
      </c>
      <c r="E187" s="6">
        <f t="shared" ref="E187" si="569">IF(NOT(SUM(E188)=0),SUM(E188),"нд")</f>
        <v>6.1000000000000005</v>
      </c>
      <c r="F187" s="42" t="str">
        <f t="shared" ref="F187:G187" si="570">IF(NOT(SUM(F188)=0),SUM(F188),"нд")</f>
        <v>нд</v>
      </c>
      <c r="G187" s="42" t="str">
        <f t="shared" si="570"/>
        <v>нд</v>
      </c>
      <c r="H187" s="42" t="str">
        <f t="shared" ref="H187:I187" si="571">IF(NOT(SUM(H188)=0),SUM(H188),"нд")</f>
        <v>нд</v>
      </c>
      <c r="I187" s="42" t="str">
        <f t="shared" si="571"/>
        <v>нд</v>
      </c>
      <c r="J187" s="42" t="str">
        <f t="shared" ref="J187" si="572">IF(NOT(SUM(J188)=0),SUM(J188),"нд")</f>
        <v>нд</v>
      </c>
      <c r="K187" s="42" t="str">
        <f t="shared" ref="K187" si="573">IF(NOT(SUM(K188)=0),SUM(K188),"нд")</f>
        <v>нд</v>
      </c>
      <c r="L187" s="42" t="str">
        <f t="shared" ref="L187:M187" si="574">IF(NOT(SUM(L188)=0),SUM(L188),"нд")</f>
        <v>нд</v>
      </c>
      <c r="M187" s="42" t="str">
        <f t="shared" si="574"/>
        <v>нд</v>
      </c>
      <c r="N187" s="42" t="str">
        <f t="shared" ref="N187" si="575">IF(NOT(SUM(N188)=0),SUM(N188),"нд")</f>
        <v>нд</v>
      </c>
      <c r="O187" s="42" t="str">
        <f t="shared" ref="O187:T187" si="576">IF(NOT(SUM(O188)=0),SUM(O188),"нд")</f>
        <v>нд</v>
      </c>
      <c r="P187" s="42" t="str">
        <f t="shared" ref="P187" si="577">IF(NOT(SUM(P188)=0),SUM(P188),"нд")</f>
        <v>нд</v>
      </c>
      <c r="Q187" s="125" t="str">
        <f t="shared" si="576"/>
        <v>нд</v>
      </c>
      <c r="R187" s="42" t="str">
        <f t="shared" si="576"/>
        <v>нд</v>
      </c>
      <c r="S187" s="42" t="str">
        <f t="shared" si="576"/>
        <v>нд</v>
      </c>
      <c r="T187" s="42" t="str">
        <f t="shared" si="576"/>
        <v>нд</v>
      </c>
      <c r="U187" s="154" t="str">
        <f t="shared" si="376"/>
        <v>нд</v>
      </c>
      <c r="V187" s="42"/>
    </row>
    <row r="188" spans="1:22" ht="47.25" x14ac:dyDescent="0.25">
      <c r="A188" s="32" t="s">
        <v>346</v>
      </c>
      <c r="B188" s="58" t="s">
        <v>347</v>
      </c>
      <c r="C188" s="34" t="s">
        <v>348</v>
      </c>
      <c r="D188" s="59">
        <v>1.0029999999999999</v>
      </c>
      <c r="E188" s="129">
        <f>5.833+0.267</f>
        <v>6.1000000000000005</v>
      </c>
      <c r="F188" s="30" t="s">
        <v>26</v>
      </c>
      <c r="G188" s="30" t="s">
        <v>26</v>
      </c>
      <c r="H188" s="30" t="str">
        <f t="shared" ref="H188:I188" si="578">IF(NOT(SUM(J188,L188,N188,P188)=0),SUM(J188,L188,N188,P188),"нд")</f>
        <v>нд</v>
      </c>
      <c r="I188" s="30" t="str">
        <f t="shared" si="578"/>
        <v>нд</v>
      </c>
      <c r="J188" s="30" t="s">
        <v>26</v>
      </c>
      <c r="K188" s="30" t="s">
        <v>26</v>
      </c>
      <c r="L188" s="34" t="s">
        <v>26</v>
      </c>
      <c r="M188" s="34" t="s">
        <v>26</v>
      </c>
      <c r="N188" s="34" t="s">
        <v>26</v>
      </c>
      <c r="O188" s="30" t="s">
        <v>26</v>
      </c>
      <c r="P188" s="34" t="s">
        <v>26</v>
      </c>
      <c r="Q188" s="106" t="s">
        <v>26</v>
      </c>
      <c r="R188" s="129" t="str">
        <f t="shared" si="564"/>
        <v>нд</v>
      </c>
      <c r="S188" s="129" t="str">
        <f t="shared" si="567"/>
        <v>нд</v>
      </c>
      <c r="T188" s="130" t="str">
        <f t="shared" si="565"/>
        <v>нд</v>
      </c>
      <c r="U188" s="160" t="str">
        <f t="shared" si="376"/>
        <v>нд</v>
      </c>
      <c r="V188" s="34"/>
    </row>
    <row r="189" spans="1:22" ht="31.5" x14ac:dyDescent="0.25">
      <c r="A189" s="49" t="s">
        <v>349</v>
      </c>
      <c r="B189" s="50" t="s">
        <v>350</v>
      </c>
      <c r="C189" s="51" t="s">
        <v>25</v>
      </c>
      <c r="D189" s="93" t="str">
        <f t="shared" ref="D189" si="579">IF(NOT(SUM(D190)=0),SUM(D190),"нд")</f>
        <v>нд</v>
      </c>
      <c r="E189" s="15" t="str">
        <f t="shared" ref="E189" si="580">IF(NOT(SUM(E190)=0),SUM(E190),"нд")</f>
        <v>нд</v>
      </c>
      <c r="F189" s="93" t="str">
        <f t="shared" ref="F189:G189" si="581">IF(NOT(SUM(F190)=0),SUM(F190),"нд")</f>
        <v>нд</v>
      </c>
      <c r="G189" s="93" t="str">
        <f t="shared" si="581"/>
        <v>нд</v>
      </c>
      <c r="H189" s="93" t="str">
        <f t="shared" ref="H189:I189" si="582">IF(NOT(SUM(H190)=0),SUM(H190),"нд")</f>
        <v>нд</v>
      </c>
      <c r="I189" s="93" t="str">
        <f t="shared" si="582"/>
        <v>нд</v>
      </c>
      <c r="J189" s="93" t="str">
        <f t="shared" ref="J189" si="583">IF(NOT(SUM(J190)=0),SUM(J190),"нд")</f>
        <v>нд</v>
      </c>
      <c r="K189" s="93" t="str">
        <f t="shared" ref="K189" si="584">IF(NOT(SUM(K190)=0),SUM(K190),"нд")</f>
        <v>нд</v>
      </c>
      <c r="L189" s="93" t="str">
        <f t="shared" ref="L189:M189" si="585">IF(NOT(SUM(L190)=0),SUM(L190),"нд")</f>
        <v>нд</v>
      </c>
      <c r="M189" s="93" t="str">
        <f t="shared" si="585"/>
        <v>нд</v>
      </c>
      <c r="N189" s="93" t="str">
        <f t="shared" ref="N189" si="586">IF(NOT(SUM(N190)=0),SUM(N190),"нд")</f>
        <v>нд</v>
      </c>
      <c r="O189" s="93" t="str">
        <f t="shared" ref="O189:T189" si="587">IF(NOT(SUM(O190)=0),SUM(O190),"нд")</f>
        <v>нд</v>
      </c>
      <c r="P189" s="93" t="str">
        <f t="shared" ref="P189" si="588">IF(NOT(SUM(P190)=0),SUM(P190),"нд")</f>
        <v>нд</v>
      </c>
      <c r="Q189" s="120" t="str">
        <f t="shared" si="587"/>
        <v>нд</v>
      </c>
      <c r="R189" s="93" t="str">
        <f t="shared" si="587"/>
        <v>нд</v>
      </c>
      <c r="S189" s="93" t="str">
        <f t="shared" si="587"/>
        <v>нд</v>
      </c>
      <c r="T189" s="93" t="str">
        <f t="shared" si="587"/>
        <v>нд</v>
      </c>
      <c r="U189" s="157" t="str">
        <f t="shared" si="376"/>
        <v>нд</v>
      </c>
      <c r="V189" s="51"/>
    </row>
    <row r="190" spans="1:22" x14ac:dyDescent="0.25">
      <c r="A190" s="46" t="s">
        <v>26</v>
      </c>
      <c r="B190" s="46" t="s">
        <v>26</v>
      </c>
      <c r="C190" s="46" t="s">
        <v>26</v>
      </c>
      <c r="D190" s="46" t="s">
        <v>26</v>
      </c>
      <c r="E190" s="12" t="s">
        <v>26</v>
      </c>
      <c r="F190" s="46" t="s">
        <v>26</v>
      </c>
      <c r="G190" s="46" t="s">
        <v>26</v>
      </c>
      <c r="H190" s="30" t="str">
        <f t="shared" ref="H190:I190" si="589">IF(NOT(SUM(J190,L190,N190,P190)=0),SUM(J190,L190,N190,P190),"нд")</f>
        <v>нд</v>
      </c>
      <c r="I190" s="30" t="str">
        <f t="shared" si="589"/>
        <v>нд</v>
      </c>
      <c r="J190" s="46" t="s">
        <v>26</v>
      </c>
      <c r="K190" s="46" t="s">
        <v>26</v>
      </c>
      <c r="L190" s="46" t="s">
        <v>26</v>
      </c>
      <c r="M190" s="46" t="s">
        <v>26</v>
      </c>
      <c r="N190" s="46" t="s">
        <v>26</v>
      </c>
      <c r="O190" s="46" t="s">
        <v>26</v>
      </c>
      <c r="P190" s="46" t="s">
        <v>26</v>
      </c>
      <c r="Q190" s="123" t="s">
        <v>26</v>
      </c>
      <c r="R190" s="129" t="str">
        <f t="shared" si="564"/>
        <v>нд</v>
      </c>
      <c r="S190" s="129" t="str">
        <f t="shared" si="567"/>
        <v>нд</v>
      </c>
      <c r="T190" s="130" t="str">
        <f t="shared" si="565"/>
        <v>нд</v>
      </c>
      <c r="U190" s="160" t="str">
        <f t="shared" si="376"/>
        <v>нд</v>
      </c>
      <c r="V190" s="46"/>
    </row>
    <row r="191" spans="1:22" x14ac:dyDescent="0.25">
      <c r="A191" s="49" t="s">
        <v>351</v>
      </c>
      <c r="B191" s="50" t="s">
        <v>352</v>
      </c>
      <c r="C191" s="51" t="s">
        <v>25</v>
      </c>
      <c r="D191" s="93" t="str">
        <f t="shared" ref="D191:I191" si="590">IF(NOT(SUM(D192,D209)=0),SUM(D192,D209),"нд")</f>
        <v>нд</v>
      </c>
      <c r="E191" s="15">
        <f t="shared" si="590"/>
        <v>14.702999999999999</v>
      </c>
      <c r="F191" s="93" t="str">
        <f t="shared" si="590"/>
        <v>нд</v>
      </c>
      <c r="G191" s="93" t="str">
        <f t="shared" si="590"/>
        <v>нд</v>
      </c>
      <c r="H191" s="93" t="str">
        <f t="shared" si="590"/>
        <v>нд</v>
      </c>
      <c r="I191" s="93" t="str">
        <f t="shared" si="590"/>
        <v>нд</v>
      </c>
      <c r="J191" s="93" t="str">
        <f t="shared" ref="J191:K191" si="591">IF(NOT(SUM(J192,J209)=0),SUM(J192,J209),"нд")</f>
        <v>нд</v>
      </c>
      <c r="K191" s="93" t="str">
        <f t="shared" si="591"/>
        <v>нд</v>
      </c>
      <c r="L191" s="93" t="str">
        <f t="shared" ref="L191:M191" si="592">IF(NOT(SUM(L192,L209)=0),SUM(L192,L209),"нд")</f>
        <v>нд</v>
      </c>
      <c r="M191" s="93" t="str">
        <f t="shared" si="592"/>
        <v>нд</v>
      </c>
      <c r="N191" s="93" t="str">
        <f t="shared" ref="N191:O191" si="593">IF(NOT(SUM(N192,N209)=0),SUM(N192,N209),"нд")</f>
        <v>нд</v>
      </c>
      <c r="O191" s="93" t="str">
        <f t="shared" si="593"/>
        <v>нд</v>
      </c>
      <c r="P191" s="93" t="str">
        <f t="shared" ref="P191:S191" si="594">IF(NOT(SUM(P192,P209)=0),SUM(P192,P209),"нд")</f>
        <v>нд</v>
      </c>
      <c r="Q191" s="120" t="str">
        <f t="shared" si="594"/>
        <v>нд</v>
      </c>
      <c r="R191" s="93" t="str">
        <f t="shared" si="594"/>
        <v>нд</v>
      </c>
      <c r="S191" s="93" t="str">
        <f t="shared" si="594"/>
        <v>нд</v>
      </c>
      <c r="T191" s="93" t="str">
        <f t="shared" ref="T191" si="595">IF(NOT(SUM(T192,T209)=0),SUM(T192,T209),"нд")</f>
        <v>нд</v>
      </c>
      <c r="U191" s="157" t="str">
        <f t="shared" si="376"/>
        <v>нд</v>
      </c>
      <c r="V191" s="51"/>
    </row>
    <row r="192" spans="1:22" x14ac:dyDescent="0.25">
      <c r="A192" s="52" t="s">
        <v>353</v>
      </c>
      <c r="B192" s="53" t="s">
        <v>354</v>
      </c>
      <c r="C192" s="54" t="s">
        <v>25</v>
      </c>
      <c r="D192" s="94" t="str">
        <f t="shared" ref="D192:I192" si="596">IF(NOT(SUM(D193,D204)=0),SUM(D193,D204),"нд")</f>
        <v>нд</v>
      </c>
      <c r="E192" s="16">
        <f t="shared" si="596"/>
        <v>2.3760000000000003</v>
      </c>
      <c r="F192" s="94" t="str">
        <f t="shared" si="596"/>
        <v>нд</v>
      </c>
      <c r="G192" s="94" t="str">
        <f t="shared" si="596"/>
        <v>нд</v>
      </c>
      <c r="H192" s="94" t="str">
        <f t="shared" si="596"/>
        <v>нд</v>
      </c>
      <c r="I192" s="94" t="str">
        <f t="shared" si="596"/>
        <v>нд</v>
      </c>
      <c r="J192" s="94" t="str">
        <f t="shared" ref="J192:K192" si="597">IF(NOT(SUM(J193,J204)=0),SUM(J193,J204),"нд")</f>
        <v>нд</v>
      </c>
      <c r="K192" s="94" t="str">
        <f t="shared" si="597"/>
        <v>нд</v>
      </c>
      <c r="L192" s="94" t="str">
        <f t="shared" ref="L192:M192" si="598">IF(NOT(SUM(L193,L204)=0),SUM(L193,L204),"нд")</f>
        <v>нд</v>
      </c>
      <c r="M192" s="94" t="str">
        <f t="shared" si="598"/>
        <v>нд</v>
      </c>
      <c r="N192" s="94" t="str">
        <f t="shared" ref="N192:O192" si="599">IF(NOT(SUM(N193,N204)=0),SUM(N193,N204),"нд")</f>
        <v>нд</v>
      </c>
      <c r="O192" s="94" t="str">
        <f t="shared" si="599"/>
        <v>нд</v>
      </c>
      <c r="P192" s="94" t="str">
        <f t="shared" ref="P192:S192" si="600">IF(NOT(SUM(P193,P204)=0),SUM(P193,P204),"нд")</f>
        <v>нд</v>
      </c>
      <c r="Q192" s="121" t="str">
        <f t="shared" si="600"/>
        <v>нд</v>
      </c>
      <c r="R192" s="94" t="str">
        <f t="shared" si="600"/>
        <v>нд</v>
      </c>
      <c r="S192" s="94" t="str">
        <f t="shared" si="600"/>
        <v>нд</v>
      </c>
      <c r="T192" s="94" t="str">
        <f t="shared" ref="T192" si="601">IF(NOT(SUM(T193,T204)=0),SUM(T193,T204),"нд")</f>
        <v>нд</v>
      </c>
      <c r="U192" s="158" t="str">
        <f t="shared" si="376"/>
        <v>нд</v>
      </c>
      <c r="V192" s="54"/>
    </row>
    <row r="193" spans="1:22" x14ac:dyDescent="0.25">
      <c r="A193" s="40" t="s">
        <v>355</v>
      </c>
      <c r="B193" s="41" t="s">
        <v>31</v>
      </c>
      <c r="C193" s="42" t="s">
        <v>25</v>
      </c>
      <c r="D193" s="42" t="str">
        <f t="shared" ref="D193" si="602">IF(NOT(SUM(D194:D203)=0),SUM(D194:D203),"нд")</f>
        <v>нд</v>
      </c>
      <c r="E193" s="5">
        <f t="shared" ref="E193" si="603">IF(NOT(SUM(E194:E203)=0),SUM(E194:E203),"нд")</f>
        <v>1.5270000000000001</v>
      </c>
      <c r="F193" s="42" t="str">
        <f t="shared" ref="F193:G193" si="604">IF(NOT(SUM(F194:F203)=0),SUM(F194:F203),"нд")</f>
        <v>нд</v>
      </c>
      <c r="G193" s="42" t="str">
        <f t="shared" si="604"/>
        <v>нд</v>
      </c>
      <c r="H193" s="42" t="str">
        <f t="shared" ref="H193:I193" si="605">IF(NOT(SUM(H194:H203)=0),SUM(H194:H203),"нд")</f>
        <v>нд</v>
      </c>
      <c r="I193" s="42" t="str">
        <f t="shared" si="605"/>
        <v>нд</v>
      </c>
      <c r="J193" s="42" t="str">
        <f t="shared" ref="J193" si="606">IF(NOT(SUM(J194:J203)=0),SUM(J194:J203),"нд")</f>
        <v>нд</v>
      </c>
      <c r="K193" s="42" t="str">
        <f t="shared" ref="K193" si="607">IF(NOT(SUM(K194:K203)=0),SUM(K194:K203),"нд")</f>
        <v>нд</v>
      </c>
      <c r="L193" s="42" t="str">
        <f t="shared" ref="L193:M193" si="608">IF(NOT(SUM(L194:L203)=0),SUM(L194:L203),"нд")</f>
        <v>нд</v>
      </c>
      <c r="M193" s="42" t="str">
        <f t="shared" si="608"/>
        <v>нд</v>
      </c>
      <c r="N193" s="42" t="str">
        <f t="shared" ref="N193" si="609">IF(NOT(SUM(N194:N203)=0),SUM(N194:N203),"нд")</f>
        <v>нд</v>
      </c>
      <c r="O193" s="42" t="str">
        <f t="shared" ref="O193" si="610">IF(NOT(SUM(O194:O203)=0),SUM(O194:O203),"нд")</f>
        <v>нд</v>
      </c>
      <c r="P193" s="42" t="str">
        <f t="shared" ref="P193" si="611">IF(NOT(SUM(P194:P203)=0),SUM(P194:P203),"нд")</f>
        <v>нд</v>
      </c>
      <c r="Q193" s="125" t="str">
        <f t="shared" ref="Q193:S193" si="612">IF(NOT(SUM(Q194:Q203)=0),SUM(Q194:Q203),"нд")</f>
        <v>нд</v>
      </c>
      <c r="R193" s="42" t="str">
        <f t="shared" si="612"/>
        <v>нд</v>
      </c>
      <c r="S193" s="42" t="str">
        <f t="shared" si="612"/>
        <v>нд</v>
      </c>
      <c r="T193" s="42" t="str">
        <f t="shared" ref="T193" si="613">IF(NOT(SUM(T194:T203)=0),SUM(T194:T203),"нд")</f>
        <v>нд</v>
      </c>
      <c r="U193" s="154" t="str">
        <f t="shared" si="376"/>
        <v>нд</v>
      </c>
      <c r="V193" s="42"/>
    </row>
    <row r="194" spans="1:22" x14ac:dyDescent="0.25">
      <c r="A194" s="84" t="s">
        <v>356</v>
      </c>
      <c r="B194" s="63" t="s">
        <v>101</v>
      </c>
      <c r="C194" s="34" t="s">
        <v>102</v>
      </c>
      <c r="D194" s="30" t="s">
        <v>26</v>
      </c>
      <c r="E194" s="8">
        <v>2.1999999999999999E-2</v>
      </c>
      <c r="F194" s="30" t="s">
        <v>26</v>
      </c>
      <c r="G194" s="30" t="s">
        <v>26</v>
      </c>
      <c r="H194" s="30" t="str">
        <f t="shared" ref="H194:I208" si="614">IF(NOT(SUM(J194,L194,N194,P194)=0),SUM(J194,L194,N194,P194),"нд")</f>
        <v>нд</v>
      </c>
      <c r="I194" s="30" t="str">
        <f t="shared" si="614"/>
        <v>нд</v>
      </c>
      <c r="J194" s="30" t="s">
        <v>26</v>
      </c>
      <c r="K194" s="30" t="s">
        <v>26</v>
      </c>
      <c r="L194" s="34" t="s">
        <v>26</v>
      </c>
      <c r="M194" s="34" t="s">
        <v>26</v>
      </c>
      <c r="N194" s="34" t="s">
        <v>26</v>
      </c>
      <c r="O194" s="30" t="s">
        <v>26</v>
      </c>
      <c r="P194" s="34" t="s">
        <v>26</v>
      </c>
      <c r="Q194" s="106" t="s">
        <v>26</v>
      </c>
      <c r="R194" s="129" t="str">
        <f t="shared" ref="R194:R208" si="615">IF(NOT(OR(F194="нд",I194="нд")),F194-I194,F194)</f>
        <v>нд</v>
      </c>
      <c r="S194" s="129" t="str">
        <f t="shared" ref="S194:S208" si="616">IF(NOT(OR(G194="нд",I194="нд")),G194-I194,G194)</f>
        <v>нд</v>
      </c>
      <c r="T194" s="130" t="str">
        <f t="shared" ref="T194:T208" si="617">IF(SUM(I194)-SUM(H194)=0,"нд",SUM(I194)-SUM(H194))</f>
        <v>нд</v>
      </c>
      <c r="U194" s="160" t="str">
        <f t="shared" si="376"/>
        <v>нд</v>
      </c>
      <c r="V194" s="34"/>
    </row>
    <row r="195" spans="1:22" x14ac:dyDescent="0.25">
      <c r="A195" s="84" t="s">
        <v>357</v>
      </c>
      <c r="B195" s="63" t="s">
        <v>103</v>
      </c>
      <c r="C195" s="34" t="s">
        <v>104</v>
      </c>
      <c r="D195" s="97" t="s">
        <v>26</v>
      </c>
      <c r="E195" s="8" t="s">
        <v>26</v>
      </c>
      <c r="F195" s="30" t="s">
        <v>26</v>
      </c>
      <c r="G195" s="30" t="s">
        <v>26</v>
      </c>
      <c r="H195" s="30" t="str">
        <f t="shared" si="614"/>
        <v>нд</v>
      </c>
      <c r="I195" s="30" t="str">
        <f t="shared" si="614"/>
        <v>нд</v>
      </c>
      <c r="J195" s="30" t="s">
        <v>26</v>
      </c>
      <c r="K195" s="30" t="s">
        <v>26</v>
      </c>
      <c r="L195" s="34" t="s">
        <v>26</v>
      </c>
      <c r="M195" s="34" t="s">
        <v>26</v>
      </c>
      <c r="N195" s="34" t="s">
        <v>26</v>
      </c>
      <c r="O195" s="30" t="s">
        <v>26</v>
      </c>
      <c r="P195" s="34" t="s">
        <v>26</v>
      </c>
      <c r="Q195" s="106" t="s">
        <v>26</v>
      </c>
      <c r="R195" s="129" t="str">
        <f t="shared" si="615"/>
        <v>нд</v>
      </c>
      <c r="S195" s="129" t="str">
        <f t="shared" si="616"/>
        <v>нд</v>
      </c>
      <c r="T195" s="130" t="str">
        <f t="shared" si="617"/>
        <v>нд</v>
      </c>
      <c r="U195" s="160" t="str">
        <f t="shared" si="376"/>
        <v>нд</v>
      </c>
      <c r="V195" s="34"/>
    </row>
    <row r="196" spans="1:22" x14ac:dyDescent="0.25">
      <c r="A196" s="84" t="s">
        <v>358</v>
      </c>
      <c r="B196" s="63" t="s">
        <v>105</v>
      </c>
      <c r="C196" s="34" t="s">
        <v>106</v>
      </c>
      <c r="D196" s="30" t="s">
        <v>26</v>
      </c>
      <c r="E196" s="8">
        <v>0.03</v>
      </c>
      <c r="F196" s="30" t="s">
        <v>26</v>
      </c>
      <c r="G196" s="30" t="s">
        <v>26</v>
      </c>
      <c r="H196" s="30" t="str">
        <f t="shared" si="614"/>
        <v>нд</v>
      </c>
      <c r="I196" s="30" t="str">
        <f t="shared" si="614"/>
        <v>нд</v>
      </c>
      <c r="J196" s="30" t="s">
        <v>26</v>
      </c>
      <c r="K196" s="30" t="s">
        <v>26</v>
      </c>
      <c r="L196" s="34" t="s">
        <v>26</v>
      </c>
      <c r="M196" s="34" t="s">
        <v>26</v>
      </c>
      <c r="N196" s="34" t="s">
        <v>26</v>
      </c>
      <c r="O196" s="30" t="s">
        <v>26</v>
      </c>
      <c r="P196" s="34" t="s">
        <v>26</v>
      </c>
      <c r="Q196" s="106" t="s">
        <v>26</v>
      </c>
      <c r="R196" s="129" t="str">
        <f t="shared" si="615"/>
        <v>нд</v>
      </c>
      <c r="S196" s="129" t="str">
        <f t="shared" si="616"/>
        <v>нд</v>
      </c>
      <c r="T196" s="130" t="str">
        <f t="shared" si="617"/>
        <v>нд</v>
      </c>
      <c r="U196" s="160" t="str">
        <f t="shared" si="376"/>
        <v>нд</v>
      </c>
      <c r="V196" s="34"/>
    </row>
    <row r="197" spans="1:22" x14ac:dyDescent="0.25">
      <c r="A197" s="84" t="s">
        <v>359</v>
      </c>
      <c r="B197" s="63" t="s">
        <v>107</v>
      </c>
      <c r="C197" s="34" t="s">
        <v>108</v>
      </c>
      <c r="D197" s="30" t="s">
        <v>26</v>
      </c>
      <c r="E197" s="8" t="s">
        <v>26</v>
      </c>
      <c r="F197" s="30" t="s">
        <v>26</v>
      </c>
      <c r="G197" s="30" t="s">
        <v>26</v>
      </c>
      <c r="H197" s="30" t="str">
        <f t="shared" si="614"/>
        <v>нд</v>
      </c>
      <c r="I197" s="30" t="str">
        <f t="shared" si="614"/>
        <v>нд</v>
      </c>
      <c r="J197" s="30" t="s">
        <v>26</v>
      </c>
      <c r="K197" s="30" t="s">
        <v>26</v>
      </c>
      <c r="L197" s="30" t="s">
        <v>26</v>
      </c>
      <c r="M197" s="30" t="s">
        <v>26</v>
      </c>
      <c r="N197" s="30" t="s">
        <v>26</v>
      </c>
      <c r="O197" s="30" t="s">
        <v>26</v>
      </c>
      <c r="P197" s="30" t="s">
        <v>26</v>
      </c>
      <c r="Q197" s="106" t="s">
        <v>26</v>
      </c>
      <c r="R197" s="129" t="str">
        <f t="shared" si="615"/>
        <v>нд</v>
      </c>
      <c r="S197" s="129" t="str">
        <f t="shared" si="616"/>
        <v>нд</v>
      </c>
      <c r="T197" s="130" t="str">
        <f t="shared" si="617"/>
        <v>нд</v>
      </c>
      <c r="U197" s="160" t="str">
        <f t="shared" si="376"/>
        <v>нд</v>
      </c>
      <c r="V197" s="34"/>
    </row>
    <row r="198" spans="1:22" x14ac:dyDescent="0.25">
      <c r="A198" s="84" t="s">
        <v>360</v>
      </c>
      <c r="B198" s="63" t="s">
        <v>109</v>
      </c>
      <c r="C198" s="34" t="s">
        <v>110</v>
      </c>
      <c r="D198" s="30" t="s">
        <v>26</v>
      </c>
      <c r="E198" s="8">
        <v>0.22700000000000001</v>
      </c>
      <c r="F198" s="30" t="s">
        <v>26</v>
      </c>
      <c r="G198" s="30" t="s">
        <v>26</v>
      </c>
      <c r="H198" s="30" t="str">
        <f t="shared" si="614"/>
        <v>нд</v>
      </c>
      <c r="I198" s="30" t="str">
        <f t="shared" si="614"/>
        <v>нд</v>
      </c>
      <c r="J198" s="30" t="s">
        <v>26</v>
      </c>
      <c r="K198" s="30" t="s">
        <v>26</v>
      </c>
      <c r="L198" s="59" t="s">
        <v>26</v>
      </c>
      <c r="M198" s="59" t="s">
        <v>26</v>
      </c>
      <c r="N198" s="59" t="s">
        <v>26</v>
      </c>
      <c r="O198" s="30" t="s">
        <v>26</v>
      </c>
      <c r="P198" s="30" t="s">
        <v>26</v>
      </c>
      <c r="Q198" s="106" t="s">
        <v>26</v>
      </c>
      <c r="R198" s="129" t="str">
        <f t="shared" si="615"/>
        <v>нд</v>
      </c>
      <c r="S198" s="129" t="str">
        <f t="shared" si="616"/>
        <v>нд</v>
      </c>
      <c r="T198" s="130" t="str">
        <f t="shared" si="617"/>
        <v>нд</v>
      </c>
      <c r="U198" s="160" t="str">
        <f t="shared" si="376"/>
        <v>нд</v>
      </c>
      <c r="V198" s="34"/>
    </row>
    <row r="199" spans="1:22" ht="31.5" x14ac:dyDescent="0.25">
      <c r="A199" s="84" t="s">
        <v>361</v>
      </c>
      <c r="B199" s="63" t="s">
        <v>111</v>
      </c>
      <c r="C199" s="34" t="s">
        <v>112</v>
      </c>
      <c r="D199" s="30" t="s">
        <v>26</v>
      </c>
      <c r="E199" s="8" t="s">
        <v>26</v>
      </c>
      <c r="F199" s="30" t="s">
        <v>26</v>
      </c>
      <c r="G199" s="30" t="s">
        <v>26</v>
      </c>
      <c r="H199" s="30" t="str">
        <f t="shared" si="614"/>
        <v>нд</v>
      </c>
      <c r="I199" s="30" t="str">
        <f t="shared" si="614"/>
        <v>нд</v>
      </c>
      <c r="J199" s="30" t="s">
        <v>26</v>
      </c>
      <c r="K199" s="30" t="s">
        <v>26</v>
      </c>
      <c r="L199" s="30" t="s">
        <v>26</v>
      </c>
      <c r="M199" s="30" t="s">
        <v>26</v>
      </c>
      <c r="N199" s="30" t="s">
        <v>26</v>
      </c>
      <c r="O199" s="30" t="s">
        <v>26</v>
      </c>
      <c r="P199" s="30" t="s">
        <v>26</v>
      </c>
      <c r="Q199" s="106" t="s">
        <v>26</v>
      </c>
      <c r="R199" s="129" t="str">
        <f t="shared" si="615"/>
        <v>нд</v>
      </c>
      <c r="S199" s="129" t="str">
        <f t="shared" si="616"/>
        <v>нд</v>
      </c>
      <c r="T199" s="130" t="str">
        <f t="shared" si="617"/>
        <v>нд</v>
      </c>
      <c r="U199" s="160" t="str">
        <f t="shared" si="376"/>
        <v>нд</v>
      </c>
      <c r="V199" s="34"/>
    </row>
    <row r="200" spans="1:22" x14ac:dyDescent="0.25">
      <c r="A200" s="84" t="s">
        <v>362</v>
      </c>
      <c r="B200" s="63" t="s">
        <v>113</v>
      </c>
      <c r="C200" s="34" t="s">
        <v>114</v>
      </c>
      <c r="D200" s="30" t="s">
        <v>26</v>
      </c>
      <c r="E200" s="8">
        <v>0.13100000000000001</v>
      </c>
      <c r="F200" s="30" t="s">
        <v>26</v>
      </c>
      <c r="G200" s="30" t="s">
        <v>26</v>
      </c>
      <c r="H200" s="30" t="str">
        <f t="shared" si="614"/>
        <v>нд</v>
      </c>
      <c r="I200" s="30" t="str">
        <f t="shared" si="614"/>
        <v>нд</v>
      </c>
      <c r="J200" s="30" t="s">
        <v>26</v>
      </c>
      <c r="K200" s="30" t="s">
        <v>26</v>
      </c>
      <c r="L200" s="30" t="s">
        <v>26</v>
      </c>
      <c r="M200" s="30" t="s">
        <v>26</v>
      </c>
      <c r="N200" s="30" t="s">
        <v>26</v>
      </c>
      <c r="O200" s="30" t="s">
        <v>26</v>
      </c>
      <c r="P200" s="30" t="s">
        <v>26</v>
      </c>
      <c r="Q200" s="106" t="s">
        <v>26</v>
      </c>
      <c r="R200" s="129" t="str">
        <f t="shared" si="615"/>
        <v>нд</v>
      </c>
      <c r="S200" s="129" t="str">
        <f t="shared" si="616"/>
        <v>нд</v>
      </c>
      <c r="T200" s="130" t="str">
        <f t="shared" si="617"/>
        <v>нд</v>
      </c>
      <c r="U200" s="160" t="str">
        <f t="shared" si="376"/>
        <v>нд</v>
      </c>
      <c r="V200" s="34"/>
    </row>
    <row r="201" spans="1:22" x14ac:dyDescent="0.25">
      <c r="A201" s="84" t="s">
        <v>363</v>
      </c>
      <c r="B201" s="63" t="s">
        <v>115</v>
      </c>
      <c r="C201" s="34" t="s">
        <v>116</v>
      </c>
      <c r="D201" s="30" t="s">
        <v>26</v>
      </c>
      <c r="E201" s="8" t="s">
        <v>26</v>
      </c>
      <c r="F201" s="30" t="s">
        <v>26</v>
      </c>
      <c r="G201" s="30" t="s">
        <v>26</v>
      </c>
      <c r="H201" s="30" t="str">
        <f t="shared" si="614"/>
        <v>нд</v>
      </c>
      <c r="I201" s="30" t="str">
        <f t="shared" si="614"/>
        <v>нд</v>
      </c>
      <c r="J201" s="30" t="s">
        <v>26</v>
      </c>
      <c r="K201" s="30" t="s">
        <v>26</v>
      </c>
      <c r="L201" s="30" t="s">
        <v>26</v>
      </c>
      <c r="M201" s="30" t="s">
        <v>26</v>
      </c>
      <c r="N201" s="30" t="s">
        <v>26</v>
      </c>
      <c r="O201" s="30" t="s">
        <v>26</v>
      </c>
      <c r="P201" s="30" t="s">
        <v>26</v>
      </c>
      <c r="Q201" s="106" t="s">
        <v>26</v>
      </c>
      <c r="R201" s="129" t="str">
        <f t="shared" si="615"/>
        <v>нд</v>
      </c>
      <c r="S201" s="129" t="str">
        <f t="shared" si="616"/>
        <v>нд</v>
      </c>
      <c r="T201" s="130" t="str">
        <f t="shared" si="617"/>
        <v>нд</v>
      </c>
      <c r="U201" s="160" t="str">
        <f t="shared" si="376"/>
        <v>нд</v>
      </c>
      <c r="V201" s="34"/>
    </row>
    <row r="202" spans="1:22" x14ac:dyDescent="0.25">
      <c r="A202" s="84" t="s">
        <v>364</v>
      </c>
      <c r="B202" s="33" t="s">
        <v>117</v>
      </c>
      <c r="C202" s="30" t="s">
        <v>118</v>
      </c>
      <c r="D202" s="30" t="s">
        <v>26</v>
      </c>
      <c r="E202" s="8" t="s">
        <v>26</v>
      </c>
      <c r="F202" s="30" t="s">
        <v>26</v>
      </c>
      <c r="G202" s="30" t="s">
        <v>26</v>
      </c>
      <c r="H202" s="30" t="str">
        <f t="shared" si="614"/>
        <v>нд</v>
      </c>
      <c r="I202" s="30" t="str">
        <f t="shared" si="614"/>
        <v>нд</v>
      </c>
      <c r="J202" s="30" t="s">
        <v>26</v>
      </c>
      <c r="K202" s="30" t="s">
        <v>26</v>
      </c>
      <c r="L202" s="59" t="s">
        <v>26</v>
      </c>
      <c r="M202" s="59" t="s">
        <v>26</v>
      </c>
      <c r="N202" s="30" t="s">
        <v>26</v>
      </c>
      <c r="O202" s="30" t="s">
        <v>26</v>
      </c>
      <c r="P202" s="34" t="s">
        <v>26</v>
      </c>
      <c r="Q202" s="106" t="s">
        <v>26</v>
      </c>
      <c r="R202" s="129" t="str">
        <f t="shared" si="615"/>
        <v>нд</v>
      </c>
      <c r="S202" s="129" t="str">
        <f t="shared" si="616"/>
        <v>нд</v>
      </c>
      <c r="T202" s="130" t="str">
        <f t="shared" si="617"/>
        <v>нд</v>
      </c>
      <c r="U202" s="160" t="str">
        <f t="shared" si="376"/>
        <v>нд</v>
      </c>
      <c r="V202" s="30"/>
    </row>
    <row r="203" spans="1:22" x14ac:dyDescent="0.25">
      <c r="A203" s="85" t="s">
        <v>389</v>
      </c>
      <c r="B203" s="86" t="s">
        <v>390</v>
      </c>
      <c r="C203" s="31" t="s">
        <v>391</v>
      </c>
      <c r="D203" s="83" t="s">
        <v>26</v>
      </c>
      <c r="E203" s="174">
        <v>1.117</v>
      </c>
      <c r="F203" s="31" t="s">
        <v>26</v>
      </c>
      <c r="G203" s="30" t="s">
        <v>26</v>
      </c>
      <c r="H203" s="30" t="str">
        <f t="shared" ref="H203" si="618">IF(NOT(SUM(J203,L203,N203,P203)=0),SUM(J203,L203,N203,P203),"нд")</f>
        <v>нд</v>
      </c>
      <c r="I203" s="30" t="str">
        <f t="shared" ref="I203" si="619">IF(NOT(SUM(K203,M203,O203,Q203)=0),SUM(K203,M203,O203,Q203),"нд")</f>
        <v>нд</v>
      </c>
      <c r="J203" s="30" t="s">
        <v>26</v>
      </c>
      <c r="K203" s="30" t="s">
        <v>26</v>
      </c>
      <c r="L203" s="59" t="s">
        <v>26</v>
      </c>
      <c r="M203" s="59" t="s">
        <v>26</v>
      </c>
      <c r="N203" s="30" t="s">
        <v>26</v>
      </c>
      <c r="O203" s="98" t="s">
        <v>26</v>
      </c>
      <c r="P203" s="34" t="s">
        <v>26</v>
      </c>
      <c r="Q203" s="126" t="s">
        <v>26</v>
      </c>
      <c r="R203" s="129" t="str">
        <f t="shared" si="615"/>
        <v>нд</v>
      </c>
      <c r="S203" s="129" t="s">
        <v>26</v>
      </c>
      <c r="T203" s="130" t="str">
        <f t="shared" si="617"/>
        <v>нд</v>
      </c>
      <c r="U203" s="160" t="str">
        <f t="shared" si="376"/>
        <v>нд</v>
      </c>
      <c r="V203" s="149"/>
    </row>
    <row r="204" spans="1:22" x14ac:dyDescent="0.25">
      <c r="A204" s="43" t="s">
        <v>365</v>
      </c>
      <c r="B204" s="44" t="s">
        <v>67</v>
      </c>
      <c r="C204" s="45" t="s">
        <v>25</v>
      </c>
      <c r="D204" s="92" t="str">
        <f t="shared" ref="D204" si="620">IF(NOT(SUM(D205:D208)=0),SUM(D205:D208),"нд")</f>
        <v>нд</v>
      </c>
      <c r="E204" s="7">
        <f t="shared" ref="E204" si="621">IF(NOT(SUM(E205:E208)=0),SUM(E205:E208),"нд")</f>
        <v>0.84899999999999998</v>
      </c>
      <c r="F204" s="92" t="str">
        <f t="shared" ref="F204:G204" si="622">IF(NOT(SUM(F205:F208)=0),SUM(F205:F208),"нд")</f>
        <v>нд</v>
      </c>
      <c r="G204" s="92" t="str">
        <f t="shared" si="622"/>
        <v>нд</v>
      </c>
      <c r="H204" s="92" t="str">
        <f t="shared" ref="H204:I204" si="623">IF(NOT(SUM(H205:H208)=0),SUM(H205:H208),"нд")</f>
        <v>нд</v>
      </c>
      <c r="I204" s="92" t="str">
        <f t="shared" si="623"/>
        <v>нд</v>
      </c>
      <c r="J204" s="92" t="str">
        <f t="shared" ref="J204" si="624">IF(NOT(SUM(J205:J208)=0),SUM(J205:J208),"нд")</f>
        <v>нд</v>
      </c>
      <c r="K204" s="92" t="str">
        <f t="shared" ref="K204" si="625">IF(NOT(SUM(K205:K208)=0),SUM(K205:K208),"нд")</f>
        <v>нд</v>
      </c>
      <c r="L204" s="92" t="str">
        <f t="shared" ref="L204:M204" si="626">IF(NOT(SUM(L205:L208)=0),SUM(L205:L208),"нд")</f>
        <v>нд</v>
      </c>
      <c r="M204" s="92" t="str">
        <f t="shared" si="626"/>
        <v>нд</v>
      </c>
      <c r="N204" s="92" t="str">
        <f t="shared" ref="N204" si="627">IF(NOT(SUM(N205:N208)=0),SUM(N205:N208),"нд")</f>
        <v>нд</v>
      </c>
      <c r="O204" s="92" t="str">
        <f t="shared" ref="O204" si="628">IF(NOT(SUM(O205:O208)=0),SUM(O205:O208),"нд")</f>
        <v>нд</v>
      </c>
      <c r="P204" s="92" t="str">
        <f t="shared" ref="P204" si="629">IF(NOT(SUM(P205:P208)=0),SUM(P205:P208),"нд")</f>
        <v>нд</v>
      </c>
      <c r="Q204" s="118" t="str">
        <f t="shared" ref="Q204:S204" si="630">IF(NOT(SUM(Q205:Q208)=0),SUM(Q205:Q208),"нд")</f>
        <v>нд</v>
      </c>
      <c r="R204" s="92" t="str">
        <f t="shared" si="630"/>
        <v>нд</v>
      </c>
      <c r="S204" s="92" t="str">
        <f t="shared" si="630"/>
        <v>нд</v>
      </c>
      <c r="T204" s="92" t="str">
        <f t="shared" ref="T204" si="631">IF(NOT(SUM(T205:T208)=0),SUM(T205:T208),"нд")</f>
        <v>нд</v>
      </c>
      <c r="U204" s="155" t="str">
        <f t="shared" si="376"/>
        <v>нд</v>
      </c>
      <c r="V204" s="45"/>
    </row>
    <row r="205" spans="1:22" ht="31.5" x14ac:dyDescent="0.25">
      <c r="A205" s="84" t="s">
        <v>366</v>
      </c>
      <c r="B205" s="63" t="s">
        <v>119</v>
      </c>
      <c r="C205" s="34" t="s">
        <v>120</v>
      </c>
      <c r="D205" s="30" t="s">
        <v>26</v>
      </c>
      <c r="E205" s="8">
        <v>0.17100000000000001</v>
      </c>
      <c r="F205" s="30" t="s">
        <v>26</v>
      </c>
      <c r="G205" s="30" t="s">
        <v>26</v>
      </c>
      <c r="H205" s="30" t="str">
        <f t="shared" si="614"/>
        <v>нд</v>
      </c>
      <c r="I205" s="30" t="str">
        <f t="shared" si="614"/>
        <v>нд</v>
      </c>
      <c r="J205" s="30" t="s">
        <v>26</v>
      </c>
      <c r="K205" s="30" t="s">
        <v>26</v>
      </c>
      <c r="L205" s="30" t="s">
        <v>26</v>
      </c>
      <c r="M205" s="30" t="s">
        <v>26</v>
      </c>
      <c r="N205" s="30" t="s">
        <v>26</v>
      </c>
      <c r="O205" s="30" t="s">
        <v>26</v>
      </c>
      <c r="P205" s="30" t="s">
        <v>26</v>
      </c>
      <c r="Q205" s="106" t="s">
        <v>26</v>
      </c>
      <c r="R205" s="129" t="str">
        <f t="shared" si="615"/>
        <v>нд</v>
      </c>
      <c r="S205" s="129" t="str">
        <f t="shared" si="616"/>
        <v>нд</v>
      </c>
      <c r="T205" s="130" t="str">
        <f t="shared" si="617"/>
        <v>нд</v>
      </c>
      <c r="U205" s="160" t="str">
        <f t="shared" si="376"/>
        <v>нд</v>
      </c>
      <c r="V205" s="34"/>
    </row>
    <row r="206" spans="1:22" x14ac:dyDescent="0.25">
      <c r="A206" s="84" t="s">
        <v>367</v>
      </c>
      <c r="B206" s="63" t="s">
        <v>121</v>
      </c>
      <c r="C206" s="34" t="s">
        <v>122</v>
      </c>
      <c r="D206" s="30" t="s">
        <v>26</v>
      </c>
      <c r="E206" s="8">
        <v>0.436</v>
      </c>
      <c r="F206" s="30" t="s">
        <v>26</v>
      </c>
      <c r="G206" s="30" t="s">
        <v>26</v>
      </c>
      <c r="H206" s="30" t="str">
        <f t="shared" si="614"/>
        <v>нд</v>
      </c>
      <c r="I206" s="30" t="str">
        <f t="shared" si="614"/>
        <v>нд</v>
      </c>
      <c r="J206" s="30" t="s">
        <v>26</v>
      </c>
      <c r="K206" s="30" t="s">
        <v>26</v>
      </c>
      <c r="L206" s="30" t="s">
        <v>26</v>
      </c>
      <c r="M206" s="30" t="s">
        <v>26</v>
      </c>
      <c r="N206" s="30" t="s">
        <v>26</v>
      </c>
      <c r="O206" s="30" t="s">
        <v>26</v>
      </c>
      <c r="P206" s="30" t="s">
        <v>26</v>
      </c>
      <c r="Q206" s="106" t="s">
        <v>26</v>
      </c>
      <c r="R206" s="129" t="str">
        <f t="shared" si="615"/>
        <v>нд</v>
      </c>
      <c r="S206" s="129" t="str">
        <f t="shared" si="616"/>
        <v>нд</v>
      </c>
      <c r="T206" s="130" t="str">
        <f t="shared" si="617"/>
        <v>нд</v>
      </c>
      <c r="U206" s="160" t="str">
        <f t="shared" si="376"/>
        <v>нд</v>
      </c>
      <c r="V206" s="34"/>
    </row>
    <row r="207" spans="1:22" ht="31.5" x14ac:dyDescent="0.25">
      <c r="A207" s="84" t="s">
        <v>368</v>
      </c>
      <c r="B207" s="63" t="s">
        <v>123</v>
      </c>
      <c r="C207" s="34" t="s">
        <v>124</v>
      </c>
      <c r="D207" s="30" t="s">
        <v>26</v>
      </c>
      <c r="E207" s="8">
        <v>0.10199999999999999</v>
      </c>
      <c r="F207" s="30" t="s">
        <v>26</v>
      </c>
      <c r="G207" s="30" t="s">
        <v>26</v>
      </c>
      <c r="H207" s="30" t="str">
        <f t="shared" si="614"/>
        <v>нд</v>
      </c>
      <c r="I207" s="30" t="str">
        <f t="shared" si="614"/>
        <v>нд</v>
      </c>
      <c r="J207" s="30" t="s">
        <v>26</v>
      </c>
      <c r="K207" s="30" t="s">
        <v>26</v>
      </c>
      <c r="L207" s="30" t="s">
        <v>26</v>
      </c>
      <c r="M207" s="30" t="s">
        <v>26</v>
      </c>
      <c r="N207" s="30" t="s">
        <v>26</v>
      </c>
      <c r="O207" s="30" t="s">
        <v>26</v>
      </c>
      <c r="P207" s="30" t="s">
        <v>26</v>
      </c>
      <c r="Q207" s="106" t="s">
        <v>26</v>
      </c>
      <c r="R207" s="129" t="str">
        <f t="shared" si="615"/>
        <v>нд</v>
      </c>
      <c r="S207" s="129" t="str">
        <f t="shared" si="616"/>
        <v>нд</v>
      </c>
      <c r="T207" s="130" t="str">
        <f t="shared" si="617"/>
        <v>нд</v>
      </c>
      <c r="U207" s="160" t="str">
        <f t="shared" si="376"/>
        <v>нд</v>
      </c>
      <c r="V207" s="34"/>
    </row>
    <row r="208" spans="1:22" x14ac:dyDescent="0.25">
      <c r="A208" s="84" t="s">
        <v>369</v>
      </c>
      <c r="B208" s="63" t="s">
        <v>125</v>
      </c>
      <c r="C208" s="34" t="s">
        <v>126</v>
      </c>
      <c r="D208" s="30" t="s">
        <v>26</v>
      </c>
      <c r="E208" s="8">
        <v>0.14000000000000001</v>
      </c>
      <c r="F208" s="30" t="s">
        <v>26</v>
      </c>
      <c r="G208" s="30" t="s">
        <v>26</v>
      </c>
      <c r="H208" s="30" t="str">
        <f t="shared" si="614"/>
        <v>нд</v>
      </c>
      <c r="I208" s="30" t="str">
        <f t="shared" si="614"/>
        <v>нд</v>
      </c>
      <c r="J208" s="30" t="s">
        <v>26</v>
      </c>
      <c r="K208" s="30" t="s">
        <v>26</v>
      </c>
      <c r="L208" s="30" t="s">
        <v>26</v>
      </c>
      <c r="M208" s="30" t="s">
        <v>26</v>
      </c>
      <c r="N208" s="30" t="s">
        <v>26</v>
      </c>
      <c r="O208" s="30" t="s">
        <v>26</v>
      </c>
      <c r="P208" s="30" t="s">
        <v>26</v>
      </c>
      <c r="Q208" s="106" t="s">
        <v>26</v>
      </c>
      <c r="R208" s="129" t="str">
        <f t="shared" si="615"/>
        <v>нд</v>
      </c>
      <c r="S208" s="129" t="str">
        <f t="shared" si="616"/>
        <v>нд</v>
      </c>
      <c r="T208" s="130" t="str">
        <f t="shared" si="617"/>
        <v>нд</v>
      </c>
      <c r="U208" s="160" t="str">
        <f t="shared" si="376"/>
        <v>нд</v>
      </c>
      <c r="V208" s="34"/>
    </row>
    <row r="209" spans="1:22" x14ac:dyDescent="0.25">
      <c r="A209" s="52" t="s">
        <v>370</v>
      </c>
      <c r="B209" s="53" t="s">
        <v>127</v>
      </c>
      <c r="C209" s="54" t="s">
        <v>25</v>
      </c>
      <c r="D209" s="94" t="str">
        <f t="shared" ref="D209:I209" si="632">IF(NOT(SUM(D210,D216)=0),SUM(D210,D216),"нд")</f>
        <v>нд</v>
      </c>
      <c r="E209" s="16">
        <f t="shared" si="632"/>
        <v>12.327</v>
      </c>
      <c r="F209" s="94" t="str">
        <f t="shared" si="632"/>
        <v>нд</v>
      </c>
      <c r="G209" s="94" t="str">
        <f t="shared" si="632"/>
        <v>нд</v>
      </c>
      <c r="H209" s="94" t="str">
        <f t="shared" si="632"/>
        <v>нд</v>
      </c>
      <c r="I209" s="94" t="str">
        <f t="shared" si="632"/>
        <v>нд</v>
      </c>
      <c r="J209" s="94" t="str">
        <f t="shared" ref="J209:K209" si="633">IF(NOT(SUM(J210,J216)=0),SUM(J210,J216),"нд")</f>
        <v>нд</v>
      </c>
      <c r="K209" s="94" t="str">
        <f t="shared" si="633"/>
        <v>нд</v>
      </c>
      <c r="L209" s="94" t="str">
        <f t="shared" ref="L209:M209" si="634">IF(NOT(SUM(L210,L216)=0),SUM(L210,L216),"нд")</f>
        <v>нд</v>
      </c>
      <c r="M209" s="94" t="str">
        <f t="shared" si="634"/>
        <v>нд</v>
      </c>
      <c r="N209" s="94" t="str">
        <f t="shared" ref="N209:O209" si="635">IF(NOT(SUM(N210,N216)=0),SUM(N210,N216),"нд")</f>
        <v>нд</v>
      </c>
      <c r="O209" s="94" t="str">
        <f t="shared" si="635"/>
        <v>нд</v>
      </c>
      <c r="P209" s="94" t="str">
        <f t="shared" ref="P209:S209" si="636">IF(NOT(SUM(P210,P216)=0),SUM(P210,P216),"нд")</f>
        <v>нд</v>
      </c>
      <c r="Q209" s="121" t="str">
        <f t="shared" si="636"/>
        <v>нд</v>
      </c>
      <c r="R209" s="94" t="str">
        <f t="shared" si="636"/>
        <v>нд</v>
      </c>
      <c r="S209" s="94" t="str">
        <f t="shared" si="636"/>
        <v>нд</v>
      </c>
      <c r="T209" s="94" t="str">
        <f t="shared" ref="T209" si="637">IF(NOT(SUM(T210,T216)=0),SUM(T210,T216),"нд")</f>
        <v>нд</v>
      </c>
      <c r="U209" s="158" t="str">
        <f t="shared" si="376"/>
        <v>нд</v>
      </c>
      <c r="V209" s="54"/>
    </row>
    <row r="210" spans="1:22" x14ac:dyDescent="0.25">
      <c r="A210" s="87" t="s">
        <v>371</v>
      </c>
      <c r="B210" s="41" t="s">
        <v>31</v>
      </c>
      <c r="C210" s="42" t="s">
        <v>25</v>
      </c>
      <c r="D210" s="42" t="str">
        <f t="shared" ref="D210" si="638">IF(NOT(SUM(D211:D215)=0),SUM(D211:D215),"нд")</f>
        <v>нд</v>
      </c>
      <c r="E210" s="5">
        <f t="shared" ref="E210" si="639">IF(NOT(SUM(E211:E215)=0),SUM(E211:E215),"нд")</f>
        <v>4.0960000000000001</v>
      </c>
      <c r="F210" s="42" t="str">
        <f t="shared" ref="F210:G210" si="640">IF(NOT(SUM(F211:F215)=0),SUM(F211:F215),"нд")</f>
        <v>нд</v>
      </c>
      <c r="G210" s="42" t="str">
        <f t="shared" si="640"/>
        <v>нд</v>
      </c>
      <c r="H210" s="42" t="str">
        <f t="shared" ref="H210:I210" si="641">IF(NOT(SUM(H211:H215)=0),SUM(H211:H215),"нд")</f>
        <v>нд</v>
      </c>
      <c r="I210" s="42" t="str">
        <f t="shared" si="641"/>
        <v>нд</v>
      </c>
      <c r="J210" s="42" t="str">
        <f t="shared" ref="J210" si="642">IF(NOT(SUM(J211:J215)=0),SUM(J211:J215),"нд")</f>
        <v>нд</v>
      </c>
      <c r="K210" s="42" t="str">
        <f t="shared" ref="K210" si="643">IF(NOT(SUM(K211:K215)=0),SUM(K211:K215),"нд")</f>
        <v>нд</v>
      </c>
      <c r="L210" s="42" t="str">
        <f t="shared" ref="L210:M210" si="644">IF(NOT(SUM(L211:L215)=0),SUM(L211:L215),"нд")</f>
        <v>нд</v>
      </c>
      <c r="M210" s="42" t="str">
        <f t="shared" si="644"/>
        <v>нд</v>
      </c>
      <c r="N210" s="42" t="str">
        <f t="shared" ref="N210" si="645">IF(NOT(SUM(N211:N215)=0),SUM(N211:N215),"нд")</f>
        <v>нд</v>
      </c>
      <c r="O210" s="42" t="str">
        <f t="shared" ref="O210" si="646">IF(NOT(SUM(O211:O215)=0),SUM(O211:O215),"нд")</f>
        <v>нд</v>
      </c>
      <c r="P210" s="42" t="str">
        <f t="shared" ref="P210" si="647">IF(NOT(SUM(P211:P215)=0),SUM(P211:P215),"нд")</f>
        <v>нд</v>
      </c>
      <c r="Q210" s="125" t="str">
        <f t="shared" ref="Q210:S210" si="648">IF(NOT(SUM(Q211:Q215)=0),SUM(Q211:Q215),"нд")</f>
        <v>нд</v>
      </c>
      <c r="R210" s="42" t="str">
        <f t="shared" si="648"/>
        <v>нд</v>
      </c>
      <c r="S210" s="42" t="str">
        <f t="shared" si="648"/>
        <v>нд</v>
      </c>
      <c r="T210" s="42" t="str">
        <f t="shared" ref="T210" si="649">IF(NOT(SUM(T211:T215)=0),SUM(T211:T215),"нд")</f>
        <v>нд</v>
      </c>
      <c r="U210" s="154" t="str">
        <f t="shared" si="376"/>
        <v>нд</v>
      </c>
      <c r="V210" s="42"/>
    </row>
    <row r="211" spans="1:22" x14ac:dyDescent="0.25">
      <c r="A211" s="32" t="s">
        <v>372</v>
      </c>
      <c r="B211" s="63" t="s">
        <v>128</v>
      </c>
      <c r="C211" s="34" t="s">
        <v>129</v>
      </c>
      <c r="D211" s="30" t="s">
        <v>26</v>
      </c>
      <c r="E211" s="8">
        <v>1.2030000000000001</v>
      </c>
      <c r="F211" s="30" t="s">
        <v>26</v>
      </c>
      <c r="G211" s="30" t="s">
        <v>26</v>
      </c>
      <c r="H211" s="30" t="str">
        <f t="shared" ref="H211:I215" si="650">IF(NOT(SUM(J211,L211,N211,P211)=0),SUM(J211,L211,N211,P211),"нд")</f>
        <v>нд</v>
      </c>
      <c r="I211" s="30" t="str">
        <f t="shared" si="650"/>
        <v>нд</v>
      </c>
      <c r="J211" s="30" t="s">
        <v>26</v>
      </c>
      <c r="K211" s="30" t="s">
        <v>26</v>
      </c>
      <c r="L211" s="34" t="s">
        <v>26</v>
      </c>
      <c r="M211" s="34" t="s">
        <v>26</v>
      </c>
      <c r="N211" s="34" t="s">
        <v>26</v>
      </c>
      <c r="O211" s="30" t="s">
        <v>26</v>
      </c>
      <c r="P211" s="34" t="s">
        <v>26</v>
      </c>
      <c r="Q211" s="106" t="s">
        <v>26</v>
      </c>
      <c r="R211" s="129" t="str">
        <f t="shared" ref="R211:R219" si="651">IF(NOT(OR(F211="нд",I211="нд")),F211-I211,F211)</f>
        <v>нд</v>
      </c>
      <c r="S211" s="129" t="str">
        <f t="shared" ref="S211:S219" si="652">IF(NOT(OR(G211="нд",I211="нд")),G211-I211,G211)</f>
        <v>нд</v>
      </c>
      <c r="T211" s="130" t="str">
        <f t="shared" ref="T211:T219" si="653">IF(SUM(I211)-SUM(H211)=0,"нд",SUM(I211)-SUM(H211))</f>
        <v>нд</v>
      </c>
      <c r="U211" s="160" t="str">
        <f t="shared" si="376"/>
        <v>нд</v>
      </c>
      <c r="V211" s="34"/>
    </row>
    <row r="212" spans="1:22" x14ac:dyDescent="0.25">
      <c r="A212" s="32" t="s">
        <v>373</v>
      </c>
      <c r="B212" s="63" t="s">
        <v>130</v>
      </c>
      <c r="C212" s="34" t="s">
        <v>131</v>
      </c>
      <c r="D212" s="30" t="s">
        <v>26</v>
      </c>
      <c r="E212" s="8">
        <v>2.8929999999999998</v>
      </c>
      <c r="F212" s="30" t="s">
        <v>26</v>
      </c>
      <c r="G212" s="30" t="s">
        <v>26</v>
      </c>
      <c r="H212" s="30" t="str">
        <f t="shared" si="650"/>
        <v>нд</v>
      </c>
      <c r="I212" s="30" t="str">
        <f t="shared" si="650"/>
        <v>нд</v>
      </c>
      <c r="J212" s="30" t="s">
        <v>26</v>
      </c>
      <c r="K212" s="30" t="s">
        <v>26</v>
      </c>
      <c r="L212" s="34" t="s">
        <v>26</v>
      </c>
      <c r="M212" s="34" t="s">
        <v>26</v>
      </c>
      <c r="N212" s="34" t="s">
        <v>26</v>
      </c>
      <c r="O212" s="30" t="s">
        <v>26</v>
      </c>
      <c r="P212" s="34" t="s">
        <v>26</v>
      </c>
      <c r="Q212" s="106" t="s">
        <v>26</v>
      </c>
      <c r="R212" s="129" t="str">
        <f t="shared" si="651"/>
        <v>нд</v>
      </c>
      <c r="S212" s="129" t="str">
        <f t="shared" si="652"/>
        <v>нд</v>
      </c>
      <c r="T212" s="130" t="str">
        <f t="shared" si="653"/>
        <v>нд</v>
      </c>
      <c r="U212" s="160" t="str">
        <f t="shared" si="376"/>
        <v>нд</v>
      </c>
      <c r="V212" s="34"/>
    </row>
    <row r="213" spans="1:22" x14ac:dyDescent="0.25">
      <c r="A213" s="32" t="s">
        <v>374</v>
      </c>
      <c r="B213" s="65" t="s">
        <v>132</v>
      </c>
      <c r="C213" s="34" t="s">
        <v>133</v>
      </c>
      <c r="D213" s="99" t="s">
        <v>26</v>
      </c>
      <c r="E213" s="8" t="s">
        <v>26</v>
      </c>
      <c r="F213" s="30" t="s">
        <v>26</v>
      </c>
      <c r="G213" s="30" t="s">
        <v>26</v>
      </c>
      <c r="H213" s="30" t="str">
        <f t="shared" si="650"/>
        <v>нд</v>
      </c>
      <c r="I213" s="30" t="str">
        <f t="shared" si="650"/>
        <v>нд</v>
      </c>
      <c r="J213" s="30" t="s">
        <v>26</v>
      </c>
      <c r="K213" s="30" t="s">
        <v>26</v>
      </c>
      <c r="L213" s="34" t="s">
        <v>26</v>
      </c>
      <c r="M213" s="34" t="s">
        <v>26</v>
      </c>
      <c r="N213" s="34" t="s">
        <v>26</v>
      </c>
      <c r="O213" s="30" t="s">
        <v>26</v>
      </c>
      <c r="P213" s="34" t="s">
        <v>26</v>
      </c>
      <c r="Q213" s="106" t="s">
        <v>26</v>
      </c>
      <c r="R213" s="129" t="str">
        <f t="shared" si="651"/>
        <v>нд</v>
      </c>
      <c r="S213" s="129" t="str">
        <f t="shared" si="652"/>
        <v>нд</v>
      </c>
      <c r="T213" s="130" t="str">
        <f t="shared" si="653"/>
        <v>нд</v>
      </c>
      <c r="U213" s="160" t="str">
        <f t="shared" si="376"/>
        <v>нд</v>
      </c>
      <c r="V213" s="34"/>
    </row>
    <row r="214" spans="1:22" x14ac:dyDescent="0.25">
      <c r="A214" s="32" t="s">
        <v>375</v>
      </c>
      <c r="B214" s="33" t="s">
        <v>134</v>
      </c>
      <c r="C214" s="30" t="s">
        <v>135</v>
      </c>
      <c r="D214" s="30" t="s">
        <v>26</v>
      </c>
      <c r="E214" s="8" t="s">
        <v>26</v>
      </c>
      <c r="F214" s="30" t="s">
        <v>26</v>
      </c>
      <c r="G214" s="30" t="s">
        <v>26</v>
      </c>
      <c r="H214" s="30" t="str">
        <f t="shared" si="650"/>
        <v>нд</v>
      </c>
      <c r="I214" s="30" t="str">
        <f t="shared" si="650"/>
        <v>нд</v>
      </c>
      <c r="J214" s="30" t="s">
        <v>26</v>
      </c>
      <c r="K214" s="30" t="s">
        <v>26</v>
      </c>
      <c r="L214" s="89" t="s">
        <v>26</v>
      </c>
      <c r="M214" s="89" t="s">
        <v>26</v>
      </c>
      <c r="N214" s="89" t="s">
        <v>26</v>
      </c>
      <c r="O214" s="30" t="s">
        <v>26</v>
      </c>
      <c r="P214" s="30" t="s">
        <v>26</v>
      </c>
      <c r="Q214" s="106" t="s">
        <v>26</v>
      </c>
      <c r="R214" s="129" t="str">
        <f t="shared" si="651"/>
        <v>нд</v>
      </c>
      <c r="S214" s="129" t="str">
        <f t="shared" si="652"/>
        <v>нд</v>
      </c>
      <c r="T214" s="130" t="str">
        <f t="shared" si="653"/>
        <v>нд</v>
      </c>
      <c r="U214" s="160" t="str">
        <f t="shared" si="376"/>
        <v>нд</v>
      </c>
      <c r="V214" s="30"/>
    </row>
    <row r="215" spans="1:22" x14ac:dyDescent="0.25">
      <c r="A215" s="32" t="s">
        <v>376</v>
      </c>
      <c r="B215" s="33" t="s">
        <v>139</v>
      </c>
      <c r="C215" s="30" t="s">
        <v>377</v>
      </c>
      <c r="D215" s="30" t="s">
        <v>26</v>
      </c>
      <c r="E215" s="8" t="s">
        <v>26</v>
      </c>
      <c r="F215" s="30" t="s">
        <v>26</v>
      </c>
      <c r="G215" s="30" t="s">
        <v>26</v>
      </c>
      <c r="H215" s="30" t="str">
        <f t="shared" si="650"/>
        <v>нд</v>
      </c>
      <c r="I215" s="30" t="str">
        <f t="shared" si="650"/>
        <v>нд</v>
      </c>
      <c r="J215" s="30" t="s">
        <v>26</v>
      </c>
      <c r="K215" s="30" t="s">
        <v>26</v>
      </c>
      <c r="L215" s="89" t="s">
        <v>26</v>
      </c>
      <c r="M215" s="89" t="s">
        <v>26</v>
      </c>
      <c r="N215" s="34" t="s">
        <v>26</v>
      </c>
      <c r="O215" s="30" t="s">
        <v>26</v>
      </c>
      <c r="P215" s="34" t="s">
        <v>26</v>
      </c>
      <c r="Q215" s="106" t="s">
        <v>26</v>
      </c>
      <c r="R215" s="129" t="str">
        <f t="shared" si="651"/>
        <v>нд</v>
      </c>
      <c r="S215" s="129" t="str">
        <f t="shared" si="652"/>
        <v>нд</v>
      </c>
      <c r="T215" s="130" t="str">
        <f t="shared" si="653"/>
        <v>нд</v>
      </c>
      <c r="U215" s="160" t="str">
        <f t="shared" ref="U215:U219" si="654">IF(AND(NOT(SUM(H215)=0),NOT(SUM(H215)=0)),ROUND(SUM(T215)/SUM(H215)*100,2),"нд")</f>
        <v>нд</v>
      </c>
      <c r="V215" s="30"/>
    </row>
    <row r="216" spans="1:22" x14ac:dyDescent="0.25">
      <c r="A216" s="43" t="s">
        <v>378</v>
      </c>
      <c r="B216" s="44" t="s">
        <v>67</v>
      </c>
      <c r="C216" s="45" t="s">
        <v>25</v>
      </c>
      <c r="D216" s="92" t="str">
        <f t="shared" ref="D216" si="655">IF(NOT(SUM(D217:D219)=0),SUM(D217:D219),"нд")</f>
        <v>нд</v>
      </c>
      <c r="E216" s="7">
        <f t="shared" ref="E216" si="656">IF(NOT(SUM(E217:E219)=0),SUM(E217:E219),"нд")</f>
        <v>8.2309999999999999</v>
      </c>
      <c r="F216" s="92" t="str">
        <f t="shared" ref="F216:G216" si="657">IF(NOT(SUM(F217:F219)=0),SUM(F217:F219),"нд")</f>
        <v>нд</v>
      </c>
      <c r="G216" s="92" t="str">
        <f t="shared" si="657"/>
        <v>нд</v>
      </c>
      <c r="H216" s="92" t="str">
        <f t="shared" ref="H216:I216" si="658">IF(NOT(SUM(H217:H219)=0),SUM(H217:H219),"нд")</f>
        <v>нд</v>
      </c>
      <c r="I216" s="92" t="str">
        <f t="shared" si="658"/>
        <v>нд</v>
      </c>
      <c r="J216" s="92" t="str">
        <f t="shared" ref="J216" si="659">IF(NOT(SUM(J217:J219)=0),SUM(J217:J219),"нд")</f>
        <v>нд</v>
      </c>
      <c r="K216" s="92" t="str">
        <f t="shared" ref="K216" si="660">IF(NOT(SUM(K217:K219)=0),SUM(K217:K219),"нд")</f>
        <v>нд</v>
      </c>
      <c r="L216" s="92" t="str">
        <f t="shared" ref="L216:M216" si="661">IF(NOT(SUM(L217:L219)=0),SUM(L217:L219),"нд")</f>
        <v>нд</v>
      </c>
      <c r="M216" s="92" t="str">
        <f t="shared" si="661"/>
        <v>нд</v>
      </c>
      <c r="N216" s="92" t="str">
        <f t="shared" ref="N216" si="662">IF(NOT(SUM(N217:N219)=0),SUM(N217:N219),"нд")</f>
        <v>нд</v>
      </c>
      <c r="O216" s="92" t="str">
        <f t="shared" ref="O216" si="663">IF(NOT(SUM(O217:O219)=0),SUM(O217:O219),"нд")</f>
        <v>нд</v>
      </c>
      <c r="P216" s="92" t="str">
        <f t="shared" ref="P216" si="664">IF(NOT(SUM(P217:P219)=0),SUM(P217:P219),"нд")</f>
        <v>нд</v>
      </c>
      <c r="Q216" s="118" t="str">
        <f t="shared" ref="Q216:S216" si="665">IF(NOT(SUM(Q217:Q219)=0),SUM(Q217:Q219),"нд")</f>
        <v>нд</v>
      </c>
      <c r="R216" s="92" t="str">
        <f t="shared" si="665"/>
        <v>нд</v>
      </c>
      <c r="S216" s="92" t="str">
        <f t="shared" si="665"/>
        <v>нд</v>
      </c>
      <c r="T216" s="92" t="str">
        <f t="shared" ref="T216" si="666">IF(NOT(SUM(T217:T219)=0),SUM(T217:T219),"нд")</f>
        <v>нд</v>
      </c>
      <c r="U216" s="155" t="str">
        <f t="shared" si="654"/>
        <v>нд</v>
      </c>
      <c r="V216" s="45"/>
    </row>
    <row r="217" spans="1:22" x14ac:dyDescent="0.25">
      <c r="A217" s="32" t="s">
        <v>379</v>
      </c>
      <c r="B217" s="63" t="s">
        <v>136</v>
      </c>
      <c r="C217" s="34" t="s">
        <v>380</v>
      </c>
      <c r="D217" s="99" t="s">
        <v>26</v>
      </c>
      <c r="E217" s="8">
        <v>3.8279999999999998</v>
      </c>
      <c r="F217" s="30" t="s">
        <v>26</v>
      </c>
      <c r="G217" s="30" t="s">
        <v>26</v>
      </c>
      <c r="H217" s="30" t="str">
        <f t="shared" ref="H217:I219" si="667">IF(NOT(SUM(J217,L217,N217,P217)=0),SUM(J217,L217,N217,P217),"нд")</f>
        <v>нд</v>
      </c>
      <c r="I217" s="30" t="str">
        <f t="shared" si="667"/>
        <v>нд</v>
      </c>
      <c r="J217" s="30" t="s">
        <v>26</v>
      </c>
      <c r="K217" s="30" t="s">
        <v>26</v>
      </c>
      <c r="L217" s="59" t="s">
        <v>26</v>
      </c>
      <c r="M217" s="59" t="s">
        <v>26</v>
      </c>
      <c r="N217" s="59" t="s">
        <v>26</v>
      </c>
      <c r="O217" s="30" t="s">
        <v>26</v>
      </c>
      <c r="P217" s="89" t="s">
        <v>26</v>
      </c>
      <c r="Q217" s="106" t="s">
        <v>26</v>
      </c>
      <c r="R217" s="129" t="str">
        <f t="shared" si="651"/>
        <v>нд</v>
      </c>
      <c r="S217" s="129" t="str">
        <f t="shared" si="652"/>
        <v>нд</v>
      </c>
      <c r="T217" s="130" t="str">
        <f t="shared" si="653"/>
        <v>нд</v>
      </c>
      <c r="U217" s="160" t="str">
        <f t="shared" si="654"/>
        <v>нд</v>
      </c>
      <c r="V217" s="34"/>
    </row>
    <row r="218" spans="1:22" ht="31.5" x14ac:dyDescent="0.25">
      <c r="A218" s="81" t="s">
        <v>381</v>
      </c>
      <c r="B218" s="88" t="s">
        <v>137</v>
      </c>
      <c r="C218" s="89" t="s">
        <v>138</v>
      </c>
      <c r="D218" s="100" t="s">
        <v>26</v>
      </c>
      <c r="E218" s="102">
        <v>4.4029999999999996</v>
      </c>
      <c r="F218" s="31" t="s">
        <v>26</v>
      </c>
      <c r="G218" s="31" t="s">
        <v>26</v>
      </c>
      <c r="H218" s="30" t="str">
        <f t="shared" si="667"/>
        <v>нд</v>
      </c>
      <c r="I218" s="30" t="str">
        <f t="shared" si="667"/>
        <v>нд</v>
      </c>
      <c r="J218" s="30" t="s">
        <v>26</v>
      </c>
      <c r="K218" s="30" t="s">
        <v>26</v>
      </c>
      <c r="L218" s="89" t="s">
        <v>26</v>
      </c>
      <c r="M218" s="89" t="s">
        <v>26</v>
      </c>
      <c r="N218" s="89" t="s">
        <v>26</v>
      </c>
      <c r="O218" s="30" t="s">
        <v>26</v>
      </c>
      <c r="P218" s="89" t="s">
        <v>26</v>
      </c>
      <c r="Q218" s="106" t="s">
        <v>26</v>
      </c>
      <c r="R218" s="129" t="str">
        <f t="shared" si="651"/>
        <v>нд</v>
      </c>
      <c r="S218" s="129" t="str">
        <f t="shared" si="652"/>
        <v>нд</v>
      </c>
      <c r="T218" s="130" t="str">
        <f t="shared" si="653"/>
        <v>нд</v>
      </c>
      <c r="U218" s="160" t="str">
        <f t="shared" si="654"/>
        <v>нд</v>
      </c>
      <c r="V218" s="89"/>
    </row>
    <row r="219" spans="1:22" x14ac:dyDescent="0.25">
      <c r="A219" s="81" t="s">
        <v>382</v>
      </c>
      <c r="B219" s="86" t="s">
        <v>139</v>
      </c>
      <c r="C219" s="31" t="s">
        <v>140</v>
      </c>
      <c r="D219" s="31" t="s">
        <v>26</v>
      </c>
      <c r="E219" s="102" t="s">
        <v>26</v>
      </c>
      <c r="F219" s="31" t="s">
        <v>26</v>
      </c>
      <c r="G219" s="31" t="s">
        <v>26</v>
      </c>
      <c r="H219" s="30" t="str">
        <f t="shared" si="667"/>
        <v>нд</v>
      </c>
      <c r="I219" s="30" t="str">
        <f t="shared" si="667"/>
        <v>нд</v>
      </c>
      <c r="J219" s="30" t="s">
        <v>26</v>
      </c>
      <c r="K219" s="30" t="s">
        <v>26</v>
      </c>
      <c r="L219" s="31" t="s">
        <v>26</v>
      </c>
      <c r="M219" s="131" t="s">
        <v>26</v>
      </c>
      <c r="N219" s="31" t="s">
        <v>26</v>
      </c>
      <c r="O219" s="30" t="s">
        <v>26</v>
      </c>
      <c r="P219" s="89" t="s">
        <v>26</v>
      </c>
      <c r="Q219" s="106" t="s">
        <v>26</v>
      </c>
      <c r="R219" s="129" t="str">
        <f t="shared" si="651"/>
        <v>нд</v>
      </c>
      <c r="S219" s="129" t="str">
        <f t="shared" si="652"/>
        <v>нд</v>
      </c>
      <c r="T219" s="130" t="str">
        <f t="shared" si="653"/>
        <v>нд</v>
      </c>
      <c r="U219" s="160" t="str">
        <f t="shared" si="654"/>
        <v>нд</v>
      </c>
      <c r="V219" s="149"/>
    </row>
  </sheetData>
  <mergeCells count="46"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V15:V18"/>
    <mergeCell ref="F16:F18"/>
    <mergeCell ref="G16:G18"/>
    <mergeCell ref="H16:I17"/>
    <mergeCell ref="J16:K17"/>
    <mergeCell ref="A12:V12"/>
    <mergeCell ref="A4:V4"/>
    <mergeCell ref="A5:V5"/>
    <mergeCell ref="A7:V7"/>
    <mergeCell ref="A8:V8"/>
    <mergeCell ref="A10:V10"/>
    <mergeCell ref="L16:M17"/>
    <mergeCell ref="N16:O17"/>
    <mergeCell ref="P16:Q17"/>
    <mergeCell ref="R16:R18"/>
    <mergeCell ref="S16:S18"/>
    <mergeCell ref="D141:D142"/>
    <mergeCell ref="E141:E142"/>
    <mergeCell ref="F141:F142"/>
    <mergeCell ref="G141:G142"/>
    <mergeCell ref="J141:J142"/>
    <mergeCell ref="H141:H142"/>
    <mergeCell ref="I141:I142"/>
    <mergeCell ref="K141:K142"/>
    <mergeCell ref="M141:M142"/>
    <mergeCell ref="N141:N142"/>
    <mergeCell ref="P141:P142"/>
    <mergeCell ref="O141:O142"/>
    <mergeCell ref="T141:T142"/>
    <mergeCell ref="U141:U142"/>
    <mergeCell ref="V141:V142"/>
    <mergeCell ref="Q141:Q142"/>
    <mergeCell ref="L141:L142"/>
    <mergeCell ref="R141:R142"/>
    <mergeCell ref="S141:S142"/>
  </mergeCells>
  <conditionalFormatting sqref="B212">
    <cfRule type="cellIs" dxfId="139" priority="225" stopIfTrue="1" operator="equal">
      <formula>0</formula>
    </cfRule>
  </conditionalFormatting>
  <conditionalFormatting sqref="D71 D178 D180 D190 D154 D156 D158 D160 D162 D167 D169 D151 D172 D54 D56 D61 D63 D65 D68 D48 D50 D58 D75 D175">
    <cfRule type="cellIs" dxfId="138" priority="224" operator="notEqual">
      <formula>"нд"</formula>
    </cfRule>
  </conditionalFormatting>
  <conditionalFormatting sqref="D203">
    <cfRule type="cellIs" dxfId="137" priority="223" operator="notEqual">
      <formula>"нд"</formula>
    </cfRule>
  </conditionalFormatting>
  <conditionalFormatting sqref="D175">
    <cfRule type="colorScale" priority="220">
      <colorScale>
        <cfvo type="min"/>
        <cfvo type="max"/>
        <color theme="0"/>
        <color theme="0"/>
      </colorScale>
    </cfRule>
  </conditionalFormatting>
  <conditionalFormatting sqref="G211:G215 G34 F175:G175 G82:G88 F71:G71 G188 F178:G178 F180:G180 F190:G190 F154:G154 F156:G156 F158:G158 F160:G160 F162:G162 F167:G167 F169:G169 F151:G151 F172:G172 F54:G54 F56:G56 F61:G61 F63:G63 F65:G65 F68:G68 F48:G48 F50:G50 F58:G58 F75:G75 F165:G165 G78:G80 G90:G127 G132:G147 G183:G186 G194:G203 G149">
    <cfRule type="cellIs" dxfId="136" priority="218" operator="notEqual">
      <formula>"нд"</formula>
    </cfRule>
  </conditionalFormatting>
  <conditionalFormatting sqref="G211:G215">
    <cfRule type="cellIs" dxfId="135" priority="217" operator="notEqual">
      <formula>"нд"</formula>
    </cfRule>
  </conditionalFormatting>
  <conditionalFormatting sqref="G217:G219">
    <cfRule type="cellIs" dxfId="134" priority="216" operator="notEqual">
      <formula>"нд"</formula>
    </cfRule>
  </conditionalFormatting>
  <conditionalFormatting sqref="G205:G208">
    <cfRule type="cellIs" dxfId="133" priority="215" operator="notEqual">
      <formula>"нд"</formula>
    </cfRule>
  </conditionalFormatting>
  <conditionalFormatting sqref="G205:G208">
    <cfRule type="cellIs" dxfId="132" priority="214" operator="notEqual">
      <formula>"нд"</formula>
    </cfRule>
  </conditionalFormatting>
  <conditionalFormatting sqref="G205:G208">
    <cfRule type="cellIs" dxfId="131" priority="213" operator="notEqual">
      <formula>"нд"</formula>
    </cfRule>
  </conditionalFormatting>
  <conditionalFormatting sqref="G205:G208">
    <cfRule type="cellIs" dxfId="130" priority="212" operator="notEqual">
      <formula>"нд"</formula>
    </cfRule>
  </conditionalFormatting>
  <conditionalFormatting sqref="G205:G208">
    <cfRule type="cellIs" dxfId="129" priority="211" operator="notEqual">
      <formula>"нд"</formula>
    </cfRule>
  </conditionalFormatting>
  <conditionalFormatting sqref="G205:G208">
    <cfRule type="cellIs" dxfId="128" priority="210" operator="notEqual">
      <formula>"нд"</formula>
    </cfRule>
  </conditionalFormatting>
  <conditionalFormatting sqref="G205:G208">
    <cfRule type="cellIs" dxfId="127" priority="209" operator="notEqual">
      <formula>"нд"</formula>
    </cfRule>
  </conditionalFormatting>
  <conditionalFormatting sqref="G205:G208">
    <cfRule type="cellIs" dxfId="126" priority="208" operator="notEqual">
      <formula>"нд"</formula>
    </cfRule>
  </conditionalFormatting>
  <conditionalFormatting sqref="G205:G208">
    <cfRule type="cellIs" dxfId="125" priority="207" operator="notEqual">
      <formula>"нд"</formula>
    </cfRule>
  </conditionalFormatting>
  <conditionalFormatting sqref="G205:G208">
    <cfRule type="cellIs" dxfId="124" priority="206" operator="notEqual">
      <formula>"нд"</formula>
    </cfRule>
  </conditionalFormatting>
  <conditionalFormatting sqref="G211:G215">
    <cfRule type="cellIs" dxfId="123" priority="205" operator="notEqual">
      <formula>"нд"</formula>
    </cfRule>
  </conditionalFormatting>
  <conditionalFormatting sqref="G211:G215">
    <cfRule type="cellIs" dxfId="122" priority="204" operator="notEqual">
      <formula>"нд"</formula>
    </cfRule>
  </conditionalFormatting>
  <conditionalFormatting sqref="G211:G215">
    <cfRule type="cellIs" dxfId="121" priority="203" operator="notEqual">
      <formula>"нд"</formula>
    </cfRule>
  </conditionalFormatting>
  <conditionalFormatting sqref="G211:G215">
    <cfRule type="cellIs" dxfId="120" priority="202" operator="notEqual">
      <formula>"нд"</formula>
    </cfRule>
  </conditionalFormatting>
  <conditionalFormatting sqref="G211:G215">
    <cfRule type="cellIs" dxfId="119" priority="201" operator="notEqual">
      <formula>"нд"</formula>
    </cfRule>
  </conditionalFormatting>
  <conditionalFormatting sqref="G211:G215">
    <cfRule type="cellIs" dxfId="118" priority="200" operator="notEqual">
      <formula>"нд"</formula>
    </cfRule>
  </conditionalFormatting>
  <conditionalFormatting sqref="G211:G215">
    <cfRule type="cellIs" dxfId="117" priority="199" operator="notEqual">
      <formula>"нд"</formula>
    </cfRule>
  </conditionalFormatting>
  <conditionalFormatting sqref="G211:G215">
    <cfRule type="cellIs" dxfId="116" priority="198" operator="notEqual">
      <formula>"нд"</formula>
    </cfRule>
  </conditionalFormatting>
  <conditionalFormatting sqref="G217:G219">
    <cfRule type="cellIs" dxfId="115" priority="197" operator="notEqual">
      <formula>"нд"</formula>
    </cfRule>
  </conditionalFormatting>
  <conditionalFormatting sqref="G217:G219">
    <cfRule type="cellIs" dxfId="114" priority="196" operator="notEqual">
      <formula>"нд"</formula>
    </cfRule>
  </conditionalFormatting>
  <conditionalFormatting sqref="G217:G219">
    <cfRule type="cellIs" dxfId="113" priority="195" operator="notEqual">
      <formula>"нд"</formula>
    </cfRule>
  </conditionalFormatting>
  <conditionalFormatting sqref="G217:G219">
    <cfRule type="cellIs" dxfId="112" priority="194" operator="notEqual">
      <formula>"нд"</formula>
    </cfRule>
  </conditionalFormatting>
  <conditionalFormatting sqref="G217:G219">
    <cfRule type="cellIs" dxfId="111" priority="193" operator="notEqual">
      <formula>"нд"</formula>
    </cfRule>
  </conditionalFormatting>
  <conditionalFormatting sqref="G217:G219">
    <cfRule type="cellIs" dxfId="110" priority="192" operator="notEqual">
      <formula>"нд"</formula>
    </cfRule>
  </conditionalFormatting>
  <conditionalFormatting sqref="G217:G219">
    <cfRule type="cellIs" dxfId="109" priority="191" operator="notEqual">
      <formula>"нд"</formula>
    </cfRule>
  </conditionalFormatting>
  <conditionalFormatting sqref="G217:G219">
    <cfRule type="cellIs" dxfId="108" priority="190" operator="notEqual">
      <formula>"нд"</formula>
    </cfRule>
  </conditionalFormatting>
  <conditionalFormatting sqref="G217:G219">
    <cfRule type="cellIs" dxfId="107" priority="189" operator="notEqual">
      <formula>"нд"</formula>
    </cfRule>
  </conditionalFormatting>
  <conditionalFormatting sqref="G205:G208">
    <cfRule type="cellIs" dxfId="106" priority="188" operator="notEqual">
      <formula>"нд"</formula>
    </cfRule>
  </conditionalFormatting>
  <conditionalFormatting sqref="G211:G215">
    <cfRule type="cellIs" dxfId="105" priority="187" operator="notEqual">
      <formula>"нд"</formula>
    </cfRule>
  </conditionalFormatting>
  <conditionalFormatting sqref="G217:G219">
    <cfRule type="cellIs" dxfId="104" priority="186" operator="notEqual">
      <formula>"нд"</formula>
    </cfRule>
  </conditionalFormatting>
  <conditionalFormatting sqref="G205:G208">
    <cfRule type="cellIs" dxfId="103" priority="185" operator="notEqual">
      <formula>"нд"</formula>
    </cfRule>
  </conditionalFormatting>
  <conditionalFormatting sqref="G205:G208">
    <cfRule type="cellIs" dxfId="102" priority="184" operator="notEqual">
      <formula>"нд"</formula>
    </cfRule>
  </conditionalFormatting>
  <conditionalFormatting sqref="G205:G208">
    <cfRule type="cellIs" dxfId="101" priority="183" operator="notEqual">
      <formula>"нд"</formula>
    </cfRule>
  </conditionalFormatting>
  <conditionalFormatting sqref="G205:G208">
    <cfRule type="cellIs" dxfId="100" priority="182" operator="notEqual">
      <formula>"нд"</formula>
    </cfRule>
  </conditionalFormatting>
  <conditionalFormatting sqref="G211:G215">
    <cfRule type="cellIs" dxfId="99" priority="181" operator="notEqual">
      <formula>"нд"</formula>
    </cfRule>
  </conditionalFormatting>
  <conditionalFormatting sqref="G211:G215">
    <cfRule type="cellIs" dxfId="98" priority="180" operator="notEqual">
      <formula>"нд"</formula>
    </cfRule>
  </conditionalFormatting>
  <conditionalFormatting sqref="G211:G215">
    <cfRule type="cellIs" dxfId="97" priority="179" operator="notEqual">
      <formula>"нд"</formula>
    </cfRule>
  </conditionalFormatting>
  <conditionalFormatting sqref="G217:G219">
    <cfRule type="cellIs" dxfId="96" priority="178" operator="notEqual">
      <formula>"нд"</formula>
    </cfRule>
  </conditionalFormatting>
  <conditionalFormatting sqref="G217:G219">
    <cfRule type="cellIs" dxfId="95" priority="177" operator="notEqual">
      <formula>"нд"</formula>
    </cfRule>
  </conditionalFormatting>
  <conditionalFormatting sqref="G217:G219">
    <cfRule type="cellIs" dxfId="94" priority="176" operator="notEqual">
      <formula>"нд"</formula>
    </cfRule>
  </conditionalFormatting>
  <conditionalFormatting sqref="G217:G219">
    <cfRule type="cellIs" dxfId="93" priority="175" operator="notEqual">
      <formula>"нд"</formula>
    </cfRule>
  </conditionalFormatting>
  <conditionalFormatting sqref="G211:G215">
    <cfRule type="cellIs" dxfId="92" priority="174" operator="notEqual">
      <formula>"нд"</formula>
    </cfRule>
  </conditionalFormatting>
  <conditionalFormatting sqref="G217:G219">
    <cfRule type="cellIs" dxfId="91" priority="173" operator="notEqual">
      <formula>"нд"</formula>
    </cfRule>
  </conditionalFormatting>
  <conditionalFormatting sqref="G205:G208">
    <cfRule type="cellIs" dxfId="90" priority="172" operator="notEqual">
      <formula>"нд"</formula>
    </cfRule>
  </conditionalFormatting>
  <conditionalFormatting sqref="G203">
    <cfRule type="colorScale" priority="170">
      <colorScale>
        <cfvo type="min"/>
        <cfvo type="max"/>
        <color theme="0"/>
        <color theme="0"/>
      </colorScale>
    </cfRule>
    <cfRule type="cellIs" dxfId="89" priority="171" operator="notEqual">
      <formula>"нд"</formula>
    </cfRule>
  </conditionalFormatting>
  <conditionalFormatting sqref="G203">
    <cfRule type="cellIs" dxfId="88" priority="169" operator="notEqual">
      <formula>"нд"</formula>
    </cfRule>
  </conditionalFormatting>
  <conditionalFormatting sqref="G203">
    <cfRule type="cellIs" dxfId="87" priority="168" operator="notEqual">
      <formula>"нд"</formula>
    </cfRule>
  </conditionalFormatting>
  <conditionalFormatting sqref="G203">
    <cfRule type="cellIs" dxfId="86" priority="167" operator="notEqual">
      <formula>"нд"</formula>
    </cfRule>
  </conditionalFormatting>
  <conditionalFormatting sqref="G203">
    <cfRule type="cellIs" dxfId="85" priority="166" operator="notEqual">
      <formula>"нд"</formula>
    </cfRule>
  </conditionalFormatting>
  <conditionalFormatting sqref="G203">
    <cfRule type="cellIs" dxfId="84" priority="165" operator="notEqual">
      <formula>"нд"</formula>
    </cfRule>
  </conditionalFormatting>
  <conditionalFormatting sqref="G203">
    <cfRule type="cellIs" dxfId="83" priority="164" operator="notEqual">
      <formula>"нд"</formula>
    </cfRule>
  </conditionalFormatting>
  <conditionalFormatting sqref="G203">
    <cfRule type="cellIs" dxfId="82" priority="163" operator="notEqual">
      <formula>"нд"</formula>
    </cfRule>
  </conditionalFormatting>
  <conditionalFormatting sqref="G203">
    <cfRule type="cellIs" dxfId="81" priority="162" operator="notEqual">
      <formula>"нд"</formula>
    </cfRule>
  </conditionalFormatting>
  <conditionalFormatting sqref="G203">
    <cfRule type="cellIs" dxfId="80" priority="161" operator="notEqual">
      <formula>"нд"</formula>
    </cfRule>
  </conditionalFormatting>
  <conditionalFormatting sqref="G203">
    <cfRule type="cellIs" dxfId="79" priority="160" operator="notEqual">
      <formula>"нд"</formula>
    </cfRule>
  </conditionalFormatting>
  <conditionalFormatting sqref="G203">
    <cfRule type="cellIs" dxfId="78" priority="159" operator="notEqual">
      <formula>"нд"</formula>
    </cfRule>
  </conditionalFormatting>
  <conditionalFormatting sqref="G203">
    <cfRule type="cellIs" dxfId="77" priority="158" operator="notEqual">
      <formula>"нд"</formula>
    </cfRule>
  </conditionalFormatting>
  <conditionalFormatting sqref="G203">
    <cfRule type="cellIs" dxfId="76" priority="157" operator="notEqual">
      <formula>"нд"</formula>
    </cfRule>
  </conditionalFormatting>
  <conditionalFormatting sqref="G203">
    <cfRule type="cellIs" dxfId="75" priority="156" operator="notEqual">
      <formula>"нд"</formula>
    </cfRule>
  </conditionalFormatting>
  <conditionalFormatting sqref="G203">
    <cfRule type="cellIs" dxfId="74" priority="155" operator="notEqual">
      <formula>"нд"</formula>
    </cfRule>
  </conditionalFormatting>
  <conditionalFormatting sqref="G203">
    <cfRule type="cellIs" dxfId="73" priority="154" operator="notEqual">
      <formula>"нд"</formula>
    </cfRule>
  </conditionalFormatting>
  <conditionalFormatting sqref="G218">
    <cfRule type="cellIs" dxfId="72" priority="153" operator="notEqual">
      <formula>"нд"</formula>
    </cfRule>
  </conditionalFormatting>
  <conditionalFormatting sqref="G218">
    <cfRule type="cellIs" dxfId="71" priority="152" operator="notEqual">
      <formula>"нд"</formula>
    </cfRule>
  </conditionalFormatting>
  <conditionalFormatting sqref="G218">
    <cfRule type="cellIs" dxfId="70" priority="151" operator="notEqual">
      <formula>"нд"</formula>
    </cfRule>
  </conditionalFormatting>
  <conditionalFormatting sqref="G218">
    <cfRule type="cellIs" dxfId="69" priority="150" operator="notEqual">
      <formula>"нд"</formula>
    </cfRule>
  </conditionalFormatting>
  <conditionalFormatting sqref="G218">
    <cfRule type="cellIs" dxfId="68" priority="149" operator="notEqual">
      <formula>"нд"</formula>
    </cfRule>
  </conditionalFormatting>
  <conditionalFormatting sqref="G218">
    <cfRule type="cellIs" dxfId="67" priority="148" operator="notEqual">
      <formula>"нд"</formula>
    </cfRule>
  </conditionalFormatting>
  <conditionalFormatting sqref="G218">
    <cfRule type="cellIs" dxfId="66" priority="147" operator="notEqual">
      <formula>"нд"</formula>
    </cfRule>
  </conditionalFormatting>
  <conditionalFormatting sqref="G218">
    <cfRule type="cellIs" dxfId="65" priority="146" operator="notEqual">
      <formula>"нд"</formula>
    </cfRule>
  </conditionalFormatting>
  <conditionalFormatting sqref="G218">
    <cfRule type="cellIs" dxfId="64" priority="145" operator="notEqual">
      <formula>"нд"</formula>
    </cfRule>
  </conditionalFormatting>
  <conditionalFormatting sqref="G218">
    <cfRule type="cellIs" dxfId="63" priority="144" operator="notEqual">
      <formula>"нд"</formula>
    </cfRule>
  </conditionalFormatting>
  <conditionalFormatting sqref="G218">
    <cfRule type="cellIs" dxfId="62" priority="143" operator="notEqual">
      <formula>"нд"</formula>
    </cfRule>
  </conditionalFormatting>
  <conditionalFormatting sqref="G218">
    <cfRule type="cellIs" dxfId="61" priority="142" operator="notEqual">
      <formula>"нд"</formula>
    </cfRule>
  </conditionalFormatting>
  <conditionalFormatting sqref="G218">
    <cfRule type="cellIs" dxfId="60" priority="141" operator="notEqual">
      <formula>"нд"</formula>
    </cfRule>
  </conditionalFormatting>
  <conditionalFormatting sqref="G218">
    <cfRule type="cellIs" dxfId="59" priority="140" operator="notEqual">
      <formula>"нд"</formula>
    </cfRule>
  </conditionalFormatting>
  <conditionalFormatting sqref="G218">
    <cfRule type="cellIs" dxfId="58" priority="139" operator="notEqual">
      <formula>"нд"</formula>
    </cfRule>
  </conditionalFormatting>
  <conditionalFormatting sqref="G218">
    <cfRule type="cellIs" dxfId="57" priority="138" operator="notEqual">
      <formula>"нд"</formula>
    </cfRule>
  </conditionalFormatting>
  <conditionalFormatting sqref="G165">
    <cfRule type="cellIs" dxfId="56" priority="137" operator="notEqual">
      <formula>"нд"</formula>
    </cfRule>
  </conditionalFormatting>
  <conditionalFormatting sqref="G165">
    <cfRule type="cellIs" dxfId="55" priority="136" operator="notEqual">
      <formula>"нд"</formula>
    </cfRule>
  </conditionalFormatting>
  <conditionalFormatting sqref="G165">
    <cfRule type="cellIs" dxfId="54" priority="135" operator="notEqual">
      <formula>"нд"</formula>
    </cfRule>
  </conditionalFormatting>
  <conditionalFormatting sqref="G165">
    <cfRule type="cellIs" dxfId="53" priority="134" operator="notEqual">
      <formula>"нд"</formula>
    </cfRule>
  </conditionalFormatting>
  <conditionalFormatting sqref="G165">
    <cfRule type="cellIs" dxfId="52" priority="133" operator="notEqual">
      <formula>"нд"</formula>
    </cfRule>
  </conditionalFormatting>
  <conditionalFormatting sqref="G165">
    <cfRule type="cellIs" dxfId="51" priority="132" operator="notEqual">
      <formula>"нд"</formula>
    </cfRule>
  </conditionalFormatting>
  <conditionalFormatting sqref="G165">
    <cfRule type="cellIs" dxfId="50" priority="131" operator="notEqual">
      <formula>"нд"</formula>
    </cfRule>
  </conditionalFormatting>
  <conditionalFormatting sqref="G165">
    <cfRule type="cellIs" dxfId="49" priority="130" operator="notEqual">
      <formula>"нд"</formula>
    </cfRule>
  </conditionalFormatting>
  <conditionalFormatting sqref="G165">
    <cfRule type="cellIs" dxfId="48" priority="129" operator="notEqual">
      <formula>"нд"</formula>
    </cfRule>
  </conditionalFormatting>
  <conditionalFormatting sqref="G165">
    <cfRule type="cellIs" dxfId="47" priority="128" operator="notEqual">
      <formula>"нд"</formula>
    </cfRule>
  </conditionalFormatting>
  <conditionalFormatting sqref="G165">
    <cfRule type="cellIs" dxfId="46" priority="127" operator="notEqual">
      <formula>"нд"</formula>
    </cfRule>
  </conditionalFormatting>
  <conditionalFormatting sqref="G165">
    <cfRule type="cellIs" dxfId="45" priority="126" operator="notEqual">
      <formula>"нд"</formula>
    </cfRule>
  </conditionalFormatting>
  <conditionalFormatting sqref="G165">
    <cfRule type="cellIs" dxfId="44" priority="125" operator="notEqual">
      <formula>"нд"</formula>
    </cfRule>
  </conditionalFormatting>
  <conditionalFormatting sqref="G165">
    <cfRule type="cellIs" dxfId="43" priority="124" operator="notEqual">
      <formula>"нд"</formula>
    </cfRule>
  </conditionalFormatting>
  <conditionalFormatting sqref="G165">
    <cfRule type="cellIs" dxfId="42" priority="123" operator="notEqual">
      <formula>"нд"</formula>
    </cfRule>
  </conditionalFormatting>
  <conditionalFormatting sqref="G165">
    <cfRule type="cellIs" dxfId="41" priority="122" operator="notEqual">
      <formula>"нд"</formula>
    </cfRule>
  </conditionalFormatting>
  <conditionalFormatting sqref="G165">
    <cfRule type="cellIs" dxfId="40" priority="121" operator="notEqual">
      <formula>"нд"</formula>
    </cfRule>
  </conditionalFormatting>
  <conditionalFormatting sqref="G71">
    <cfRule type="cellIs" dxfId="39" priority="120" operator="notEqual">
      <formula>"нд"</formula>
    </cfRule>
  </conditionalFormatting>
  <conditionalFormatting sqref="G71">
    <cfRule type="cellIs" dxfId="38" priority="119" operator="notEqual">
      <formula>"нд"</formula>
    </cfRule>
  </conditionalFormatting>
  <conditionalFormatting sqref="G107">
    <cfRule type="colorScale" priority="117">
      <colorScale>
        <cfvo type="min"/>
        <cfvo type="max"/>
        <color theme="0"/>
        <color theme="0"/>
      </colorScale>
    </cfRule>
  </conditionalFormatting>
  <conditionalFormatting sqref="G119:G127">
    <cfRule type="colorScale" priority="116">
      <colorScale>
        <cfvo type="min"/>
        <cfvo type="max"/>
        <color theme="0"/>
        <color theme="0"/>
      </colorScale>
    </cfRule>
  </conditionalFormatting>
  <conditionalFormatting sqref="G139:G147 G149">
    <cfRule type="colorScale" priority="115">
      <colorScale>
        <cfvo type="min"/>
        <cfvo type="max"/>
        <color theme="0"/>
        <color theme="0"/>
      </colorScale>
    </cfRule>
  </conditionalFormatting>
  <conditionalFormatting sqref="F165:G165">
    <cfRule type="colorScale" priority="114">
      <colorScale>
        <cfvo type="min"/>
        <cfvo type="max"/>
        <color theme="0"/>
        <color theme="0"/>
      </colorScale>
    </cfRule>
  </conditionalFormatting>
  <conditionalFormatting sqref="F175:G175">
    <cfRule type="colorScale" priority="113">
      <colorScale>
        <cfvo type="min"/>
        <cfvo type="max"/>
        <color theme="0"/>
        <color theme="0"/>
      </colorScale>
    </cfRule>
  </conditionalFormatting>
  <conditionalFormatting sqref="G183:G186">
    <cfRule type="colorScale" priority="112">
      <colorScale>
        <cfvo type="min"/>
        <cfvo type="max"/>
        <color theme="0"/>
        <color theme="0"/>
      </colorScale>
    </cfRule>
  </conditionalFormatting>
  <conditionalFormatting sqref="J178 J180 J190 J154 J156 J158 J160 J162 J29 J167 J169 J151 J172 J75 J45 J54 J56 J61 J63 J65 J68 J48 J50 J58">
    <cfRule type="cellIs" dxfId="37" priority="111" operator="notEqual">
      <formula>"нд"</formula>
    </cfRule>
  </conditionalFormatting>
  <conditionalFormatting sqref="J29 J45 J54 J56 J61 J63 J65 J68 J48 J50 J58 J75 J178 J180 J154 J156 J158 J160 J162 J167 J169 J151 J172 J190">
    <cfRule type="cellIs" dxfId="36" priority="110" operator="notEqual">
      <formula>"нд"</formula>
    </cfRule>
  </conditionalFormatting>
  <conditionalFormatting sqref="J29">
    <cfRule type="colorScale" priority="109">
      <colorScale>
        <cfvo type="min"/>
        <cfvo type="max"/>
        <color theme="0"/>
        <color theme="0"/>
      </colorScale>
    </cfRule>
  </conditionalFormatting>
  <conditionalFormatting sqref="L178 L180 L190 L154 L156 L158 L160 L162 L29 L167 L169 L151 L172 L75 L45 L54 L56 L61 L63 L65 L68 L48 L50 L58">
    <cfRule type="cellIs" dxfId="35" priority="108" operator="notEqual">
      <formula>"нд"</formula>
    </cfRule>
  </conditionalFormatting>
  <conditionalFormatting sqref="L29 L45 L54 L56 L61 L63 L65 L68 L48 L50 L58 L75 L178 L180 L154 L156 L158 L160 L162 L167 L169 L151 L172 L190">
    <cfRule type="cellIs" dxfId="34" priority="107" operator="notEqual">
      <formula>"нд"</formula>
    </cfRule>
  </conditionalFormatting>
  <conditionalFormatting sqref="L29">
    <cfRule type="colorScale" priority="106">
      <colorScale>
        <cfvo type="min"/>
        <cfvo type="max"/>
        <color theme="0"/>
        <color theme="0"/>
      </colorScale>
    </cfRule>
  </conditionalFormatting>
  <conditionalFormatting sqref="N178 N180 N190 N154 N156 N158 N160 N162 N29 N167 N169 N151 N172 N75 N45 N54 N56 N61 N63 N65 N68 N48 N50 N58">
    <cfRule type="cellIs" dxfId="33" priority="105" operator="notEqual">
      <formula>"нд"</formula>
    </cfRule>
  </conditionalFormatting>
  <conditionalFormatting sqref="N29 N45 N54 N56 N61 N63 N65 N68 N48 N50 N58 N75 N178 N180 N154 N156 N158 N160 N162 N167 N169 N151 N172 N190">
    <cfRule type="cellIs" dxfId="32" priority="104" operator="notEqual">
      <formula>"нд"</formula>
    </cfRule>
  </conditionalFormatting>
  <conditionalFormatting sqref="N29">
    <cfRule type="colorScale" priority="103">
      <colorScale>
        <cfvo type="min"/>
        <cfvo type="max"/>
        <color theme="0"/>
        <color theme="0"/>
      </colorScale>
    </cfRule>
  </conditionalFormatting>
  <conditionalFormatting sqref="P178 P180 P190 P154 P156 P158 P160 P162 P29 P167 P169 P151 P172 P75 P54 P56 P61 P63 P65 P68 P48 P50 P58">
    <cfRule type="cellIs" dxfId="31" priority="102" operator="notEqual">
      <formula>"нд"</formula>
    </cfRule>
  </conditionalFormatting>
  <conditionalFormatting sqref="P29 P54 P56 P61 P63 P65 P68 P48 P50 P58 P75 P178 P180 P154 P156 P158 P160 P162 P167 P169 P151 P172 P190">
    <cfRule type="cellIs" dxfId="30" priority="101" operator="notEqual">
      <formula>"нд"</formula>
    </cfRule>
  </conditionalFormatting>
  <conditionalFormatting sqref="P29">
    <cfRule type="colorScale" priority="100">
      <colorScale>
        <cfvo type="min"/>
        <cfvo type="max"/>
        <color theme="0"/>
        <color theme="0"/>
      </colorScale>
    </cfRule>
  </conditionalFormatting>
  <conditionalFormatting sqref="H29">
    <cfRule type="cellIs" dxfId="29" priority="99" operator="notEqual">
      <formula>"нд"</formula>
    </cfRule>
  </conditionalFormatting>
  <conditionalFormatting sqref="H29">
    <cfRule type="cellIs" dxfId="28" priority="98" operator="notEqual">
      <formula>"нд"</formula>
    </cfRule>
  </conditionalFormatting>
  <conditionalFormatting sqref="H29">
    <cfRule type="colorScale" priority="97">
      <colorScale>
        <cfvo type="min"/>
        <cfvo type="max"/>
        <color theme="0"/>
        <color theme="0"/>
      </colorScale>
    </cfRule>
  </conditionalFormatting>
  <conditionalFormatting sqref="I29">
    <cfRule type="cellIs" dxfId="27" priority="94" operator="notEqual">
      <formula>"нд"</formula>
    </cfRule>
  </conditionalFormatting>
  <conditionalFormatting sqref="I29">
    <cfRule type="cellIs" dxfId="26" priority="93" operator="notEqual">
      <formula>"нд"</formula>
    </cfRule>
  </conditionalFormatting>
  <conditionalFormatting sqref="I29">
    <cfRule type="colorScale" priority="92">
      <colorScale>
        <cfvo type="min"/>
        <cfvo type="max"/>
        <color theme="0"/>
        <color theme="0"/>
      </colorScale>
    </cfRule>
  </conditionalFormatting>
  <conditionalFormatting sqref="K178 K180 K190 K154 K156 K158 K160 K162 K29 K167 K169 K151 K172 K75 K45 K54 K56 K61 K63 K65 K68 K48 K50 K58">
    <cfRule type="cellIs" dxfId="25" priority="89" operator="notEqual">
      <formula>"нд"</formula>
    </cfRule>
  </conditionalFormatting>
  <conditionalFormatting sqref="K29 K45 K54 K56 K61 K63 K65 K68 K48 K50 K58 K75 K178 K180 K154 K156 K158 K160 K162 K167 K169 K151 K172 K190">
    <cfRule type="cellIs" dxfId="24" priority="88" operator="notEqual">
      <formula>"нд"</formula>
    </cfRule>
  </conditionalFormatting>
  <conditionalFormatting sqref="K29">
    <cfRule type="colorScale" priority="87">
      <colorScale>
        <cfvo type="min"/>
        <cfvo type="max"/>
        <color theme="0"/>
        <color theme="0"/>
      </colorScale>
    </cfRule>
  </conditionalFormatting>
  <conditionalFormatting sqref="M178 M180 M190 M154 M156 M158 M160 M162 M29 M167 M169 M151 M172 M75 M54 M56 M61 M63 M65 M68 M48 M50 M58">
    <cfRule type="cellIs" dxfId="23" priority="83" operator="notEqual">
      <formula>"нд"</formula>
    </cfRule>
  </conditionalFormatting>
  <conditionalFormatting sqref="M29 M54 M56 M61 M63 M65 M68 M48 M50 M58 M75 M178 M180 M154 M156 M158 M160 M162 M167 M169 M151 M172 M190">
    <cfRule type="cellIs" dxfId="22" priority="82" operator="notEqual">
      <formula>"нд"</formula>
    </cfRule>
  </conditionalFormatting>
  <conditionalFormatting sqref="M29">
    <cfRule type="colorScale" priority="81">
      <colorScale>
        <cfvo type="min"/>
        <cfvo type="max"/>
        <color theme="0"/>
        <color theme="0"/>
      </colorScale>
    </cfRule>
  </conditionalFormatting>
  <conditionalFormatting sqref="O178 O180 O190 O154 O156 O158 O160 O162 O29 O167 O169 O151 O172 O75 O54 O56 O61 O63 O65 O68 O48 O50 O58">
    <cfRule type="cellIs" dxfId="21" priority="77" operator="notEqual">
      <formula>"нд"</formula>
    </cfRule>
  </conditionalFormatting>
  <conditionalFormatting sqref="O29 O54 O56 O61 O63 O65 O68 O48 O50 O58 O75 O178 O180 O154 O156 O158 O160 O162 O167 O169 O151 O172 O190">
    <cfRule type="cellIs" dxfId="20" priority="76" operator="notEqual">
      <formula>"нд"</formula>
    </cfRule>
  </conditionalFormatting>
  <conditionalFormatting sqref="O29">
    <cfRule type="colorScale" priority="75">
      <colorScale>
        <cfvo type="min"/>
        <cfvo type="max"/>
        <color theme="0"/>
        <color theme="0"/>
      </colorScale>
    </cfRule>
  </conditionalFormatting>
  <conditionalFormatting sqref="Q178 Q180 Q190 Q154 Q156 Q158 Q160 Q162 Q29 Q167 Q169 Q151 Q172 Q75 Q45 Q54 Q56 Q61 Q63 Q65 Q68 Q48 Q50 Q58">
    <cfRule type="cellIs" dxfId="19" priority="71" operator="notEqual">
      <formula>"нд"</formula>
    </cfRule>
  </conditionalFormatting>
  <conditionalFormatting sqref="Q29 Q45 Q54 Q56 Q61 Q63 Q65 Q68 Q48 Q50 Q58 Q75 Q178 Q180 Q154 Q156 Q158 Q160 Q162 Q167 Q169 Q151 Q172 Q190">
    <cfRule type="cellIs" dxfId="18" priority="70" operator="notEqual">
      <formula>"нд"</formula>
    </cfRule>
  </conditionalFormatting>
  <conditionalFormatting sqref="Q29">
    <cfRule type="colorScale" priority="69">
      <colorScale>
        <cfvo type="min"/>
        <cfvo type="max"/>
        <color theme="0"/>
        <color theme="0"/>
      </colorScale>
    </cfRule>
  </conditionalFormatting>
  <conditionalFormatting sqref="R29">
    <cfRule type="cellIs" dxfId="17" priority="65" operator="notEqual">
      <formula>"нд"</formula>
    </cfRule>
  </conditionalFormatting>
  <conditionalFormatting sqref="R29">
    <cfRule type="cellIs" dxfId="16" priority="64" operator="notEqual">
      <formula>"нд"</formula>
    </cfRule>
  </conditionalFormatting>
  <conditionalFormatting sqref="R29">
    <cfRule type="colorScale" priority="63">
      <colorScale>
        <cfvo type="min"/>
        <cfvo type="max"/>
        <color theme="0"/>
        <color theme="0"/>
      </colorScale>
    </cfRule>
  </conditionalFormatting>
  <conditionalFormatting sqref="S29">
    <cfRule type="cellIs" dxfId="15" priority="61" operator="notEqual">
      <formula>"нд"</formula>
    </cfRule>
  </conditionalFormatting>
  <conditionalFormatting sqref="S29">
    <cfRule type="cellIs" dxfId="14" priority="60" operator="notEqual">
      <formula>"нд"</formula>
    </cfRule>
  </conditionalFormatting>
  <conditionalFormatting sqref="S29">
    <cfRule type="colorScale" priority="59">
      <colorScale>
        <cfvo type="min"/>
        <cfvo type="max"/>
        <color theme="0"/>
        <color theme="0"/>
      </colorScale>
    </cfRule>
  </conditionalFormatting>
  <conditionalFormatting sqref="T29">
    <cfRule type="cellIs" dxfId="13" priority="57" operator="notEqual">
      <formula>"нд"</formula>
    </cfRule>
  </conditionalFormatting>
  <conditionalFormatting sqref="T29">
    <cfRule type="cellIs" dxfId="12" priority="56" operator="notEqual">
      <formula>"нд"</formula>
    </cfRule>
  </conditionalFormatting>
  <conditionalFormatting sqref="T29">
    <cfRule type="colorScale" priority="55">
      <colorScale>
        <cfvo type="min"/>
        <cfvo type="max"/>
        <color theme="0"/>
        <color theme="0"/>
      </colorScale>
    </cfRule>
  </conditionalFormatting>
  <conditionalFormatting sqref="M178 M180 M190 M154 M156 M158 M160 M162 M29 M167 M169 M151 M172 M75 M54 M56 M61 M63 M65 M68 M48 M50 M58">
    <cfRule type="cellIs" dxfId="11" priority="53" operator="notEqual">
      <formula>"нд"</formula>
    </cfRule>
  </conditionalFormatting>
  <conditionalFormatting sqref="M29 M54 M56 M61 M63 M65 M68 M48 M50 M58 M75 M178 M180 M154 M156 M158 M160 M162 M167 M169 M151 M172 M190">
    <cfRule type="cellIs" dxfId="10" priority="52" operator="notEqual">
      <formula>"нд"</formula>
    </cfRule>
  </conditionalFormatting>
  <conditionalFormatting sqref="M29">
    <cfRule type="colorScale" priority="51">
      <colorScale>
        <cfvo type="min"/>
        <cfvo type="max"/>
        <color theme="0"/>
        <color theme="0"/>
      </colorScale>
    </cfRule>
  </conditionalFormatting>
  <conditionalFormatting sqref="M29">
    <cfRule type="cellIs" dxfId="9" priority="47" operator="notEqual">
      <formula>"нд"</formula>
    </cfRule>
  </conditionalFormatting>
  <conditionalFormatting sqref="M29">
    <cfRule type="cellIs" dxfId="8" priority="46" operator="notEqual">
      <formula>"нд"</formula>
    </cfRule>
  </conditionalFormatting>
  <conditionalFormatting sqref="M178 M180 M190 M154 M156 M158 M160 M162 M29 M167 M169 M151 M172 M75 M54 M56 M61 M63 M65 M68 M48 M50 M58">
    <cfRule type="cellIs" dxfId="7" priority="45" operator="notEqual">
      <formula>"нд"</formula>
    </cfRule>
  </conditionalFormatting>
  <conditionalFormatting sqref="M29 M54 M56 M61 M63 M65 M68 M48 M50 M58 M75 M178 M180 M154 M156 M158 M160 M162 M167 M169 M151 M172 M190">
    <cfRule type="cellIs" dxfId="6" priority="44" operator="notEqual">
      <formula>"нд"</formula>
    </cfRule>
  </conditionalFormatting>
  <conditionalFormatting sqref="M29">
    <cfRule type="colorScale" priority="43">
      <colorScale>
        <cfvo type="min"/>
        <cfvo type="max"/>
        <color theme="0"/>
        <color theme="0"/>
      </colorScale>
    </cfRule>
  </conditionalFormatting>
  <conditionalFormatting sqref="G148">
    <cfRule type="cellIs" dxfId="5" priority="16" operator="notEqual">
      <formula>"нд"</formula>
    </cfRule>
  </conditionalFormatting>
  <conditionalFormatting sqref="G148">
    <cfRule type="colorScale" priority="15">
      <colorScale>
        <cfvo type="min"/>
        <cfvo type="max"/>
        <color theme="0"/>
        <color theme="0"/>
      </colorScale>
    </cfRule>
  </conditionalFormatting>
  <conditionalFormatting sqref="E178 E180 E190 E154 E156 E158 E160 E162 E167 E169 E151 E172 E75 E58 E54 E56 E61 E63 E65 E68 E48 E50">
    <cfRule type="cellIs" dxfId="4" priority="14" operator="notEqual">
      <formula>"нд"</formula>
    </cfRule>
  </conditionalFormatting>
  <conditionalFormatting sqref="U29">
    <cfRule type="cellIs" dxfId="3" priority="7" operator="notEqual">
      <formula>"нд"</formula>
    </cfRule>
  </conditionalFormatting>
  <conditionalFormatting sqref="U29">
    <cfRule type="cellIs" dxfId="2" priority="6" operator="notEqual">
      <formula>"нд"</formula>
    </cfRule>
  </conditionalFormatting>
  <conditionalFormatting sqref="U29">
    <cfRule type="colorScale" priority="5">
      <colorScale>
        <cfvo type="min"/>
        <cfvo type="max"/>
        <color theme="0"/>
        <color theme="0"/>
      </colorScale>
    </cfRule>
  </conditionalFormatting>
  <conditionalFormatting sqref="D29:G29">
    <cfRule type="cellIs" dxfId="1" priority="3" operator="notEqual">
      <formula>"нд"</formula>
    </cfRule>
  </conditionalFormatting>
  <conditionalFormatting sqref="D29:G29">
    <cfRule type="cellIs" dxfId="0" priority="2" operator="notEqual">
      <formula>"нд"</formula>
    </cfRule>
  </conditionalFormatting>
  <conditionalFormatting sqref="D29:G29">
    <cfRule type="colorScale" priority="1">
      <colorScale>
        <cfvo type="min"/>
        <cfvo type="max"/>
        <color theme="0"/>
        <color theme="0"/>
      </colorScale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cp:lastPrinted>2022-03-28T07:35:28Z</cp:lastPrinted>
  <dcterms:created xsi:type="dcterms:W3CDTF">2018-08-22T07:03:19Z</dcterms:created>
  <dcterms:modified xsi:type="dcterms:W3CDTF">2022-11-11T10:57:07Z</dcterms:modified>
</cp:coreProperties>
</file>